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675" yWindow="-255" windowWidth="13800" windowHeight="12720"/>
  </bookViews>
  <sheets>
    <sheet name="B-3" sheetId="1" r:id="rId1"/>
    <sheet name="B-3 GWP" sheetId="2" r:id="rId2"/>
    <sheet name="Метаданные" sheetId="3" r:id="rId3"/>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1" i="1" l="1"/>
  <c r="U31" i="1"/>
  <c r="T31" i="1"/>
  <c r="S31" i="1"/>
  <c r="R31" i="1"/>
  <c r="Q31" i="1"/>
  <c r="P31" i="1"/>
  <c r="O31" i="1"/>
  <c r="N31" i="1"/>
  <c r="M31" i="1"/>
  <c r="L31" i="1"/>
  <c r="K31" i="1"/>
  <c r="J31" i="1"/>
  <c r="I31" i="1"/>
  <c r="H31" i="1"/>
  <c r="G31" i="1"/>
  <c r="F31" i="1"/>
  <c r="E31" i="1"/>
  <c r="D31" i="1"/>
  <c r="AA29" i="1"/>
  <c r="Z29" i="1"/>
  <c r="Y29" i="1"/>
  <c r="X29" i="1"/>
  <c r="W29" i="1"/>
  <c r="V29" i="1"/>
  <c r="U29" i="1"/>
  <c r="T29" i="1"/>
  <c r="R29" i="1"/>
  <c r="Q29" i="1"/>
  <c r="P29" i="1"/>
  <c r="N29" i="1"/>
  <c r="M29" i="1"/>
  <c r="L29" i="1"/>
  <c r="J29" i="1"/>
  <c r="I29" i="1"/>
  <c r="H29" i="1"/>
  <c r="F29" i="1"/>
  <c r="E29" i="1"/>
  <c r="D29" i="1"/>
  <c r="V28" i="1"/>
  <c r="U28" i="1"/>
  <c r="T28" i="1"/>
  <c r="S28" i="1"/>
  <c r="S29" i="1" s="1"/>
  <c r="R28" i="1"/>
  <c r="Q28" i="1"/>
  <c r="P28" i="1"/>
  <c r="O28" i="1"/>
  <c r="O29" i="1" s="1"/>
  <c r="N28" i="1"/>
  <c r="M28" i="1"/>
  <c r="L28" i="1"/>
  <c r="K28" i="1"/>
  <c r="K29" i="1" s="1"/>
  <c r="J28" i="1"/>
  <c r="I28" i="1"/>
  <c r="H28" i="1"/>
  <c r="G28" i="1"/>
  <c r="G29" i="1" s="1"/>
  <c r="F28" i="1"/>
  <c r="E28" i="1"/>
  <c r="D28" i="1"/>
  <c r="AA27" i="1"/>
  <c r="Z27" i="1"/>
  <c r="Y27" i="1"/>
  <c r="X27" i="1"/>
  <c r="W27" i="1"/>
  <c r="V27" i="1"/>
  <c r="U27" i="1"/>
  <c r="T27" i="1"/>
  <c r="S27" i="1"/>
  <c r="R27" i="1"/>
  <c r="Q27" i="1"/>
  <c r="P27" i="1"/>
  <c r="O27" i="1"/>
  <c r="N27" i="1"/>
  <c r="M27" i="1"/>
  <c r="L27" i="1"/>
  <c r="K27" i="1"/>
  <c r="J27" i="1"/>
  <c r="I27" i="1"/>
  <c r="H27" i="1"/>
  <c r="G27" i="1"/>
  <c r="F27" i="1"/>
  <c r="E27" i="1"/>
  <c r="D27" i="1"/>
  <c r="T16" i="1"/>
  <c r="S16" i="1"/>
  <c r="R16" i="1"/>
  <c r="Q16" i="1"/>
  <c r="P16" i="1"/>
  <c r="O16" i="1"/>
  <c r="N16" i="1"/>
  <c r="M16" i="1"/>
  <c r="L16" i="1"/>
  <c r="K16" i="1"/>
  <c r="J16" i="1"/>
  <c r="I16" i="1"/>
  <c r="H16" i="1"/>
  <c r="G16" i="1"/>
  <c r="F16" i="1"/>
  <c r="E16" i="1"/>
  <c r="D16" i="1"/>
  <c r="AA10" i="1"/>
  <c r="AA12" i="1" s="1"/>
  <c r="Z10" i="1"/>
  <c r="Z12" i="1" s="1"/>
  <c r="Y10" i="1"/>
  <c r="Y12" i="1" s="1"/>
  <c r="X10" i="1"/>
  <c r="X12" i="1" s="1"/>
  <c r="W10" i="1"/>
  <c r="W12" i="1" s="1"/>
  <c r="V10" i="1"/>
  <c r="V12" i="1" s="1"/>
  <c r="U10" i="1"/>
  <c r="U12" i="1" s="1"/>
  <c r="T10" i="1"/>
  <c r="T12" i="1" s="1"/>
  <c r="S10" i="1"/>
  <c r="S12" i="1" s="1"/>
  <c r="R10" i="1"/>
  <c r="R12" i="1" s="1"/>
  <c r="Q10" i="1"/>
  <c r="Q12" i="1" s="1"/>
  <c r="P10" i="1"/>
  <c r="P12" i="1" s="1"/>
  <c r="O10" i="1"/>
  <c r="O12" i="1" s="1"/>
  <c r="N10" i="1"/>
  <c r="N12" i="1" s="1"/>
  <c r="M10" i="1"/>
  <c r="M12" i="1" s="1"/>
  <c r="L10" i="1"/>
  <c r="L12" i="1" s="1"/>
  <c r="K10" i="1"/>
  <c r="K12" i="1" s="1"/>
  <c r="J10" i="1"/>
  <c r="J12" i="1" s="1"/>
  <c r="I10" i="1"/>
  <c r="I12" i="1" s="1"/>
  <c r="H10" i="1"/>
  <c r="H12" i="1" s="1"/>
  <c r="G10" i="1"/>
  <c r="G12" i="1" s="1"/>
  <c r="F10" i="1"/>
  <c r="F12" i="1" s="1"/>
  <c r="E10" i="1"/>
  <c r="E12" i="1" s="1"/>
  <c r="D10" i="1"/>
  <c r="D12" i="1" s="1"/>
</calcChain>
</file>

<file path=xl/sharedStrings.xml><?xml version="1.0" encoding="utf-8"?>
<sst xmlns="http://schemas.openxmlformats.org/spreadsheetml/2006/main" count="177" uniqueCount="160">
  <si>
    <t>Диоксид углерода</t>
  </si>
  <si>
    <t>Удельные выбросы (минус ЗИЗЛХ)</t>
  </si>
  <si>
    <t>1  </t>
  </si>
  <si>
    <t>298  </t>
  </si>
  <si>
    <t>25  </t>
  </si>
  <si>
    <t>14,800  </t>
  </si>
  <si>
    <t>675  </t>
  </si>
  <si>
    <t>3,500  </t>
  </si>
  <si>
    <t>1,430  </t>
  </si>
  <si>
    <t>4,470  </t>
  </si>
  <si>
    <t>124  </t>
  </si>
  <si>
    <t>3,220  </t>
  </si>
  <si>
    <t>9,810  </t>
  </si>
  <si>
    <t>1030  </t>
  </si>
  <si>
    <t>794  </t>
  </si>
  <si>
    <t>1,640  </t>
  </si>
  <si>
    <t>17,200  </t>
  </si>
  <si>
    <t>7,390  </t>
  </si>
  <si>
    <t>12,200  </t>
  </si>
  <si>
    <t>8,830  </t>
  </si>
  <si>
    <t>10,300  </t>
  </si>
  <si>
    <t>C4F10</t>
  </si>
  <si>
    <t>8,860  </t>
  </si>
  <si>
    <t>C5F12</t>
  </si>
  <si>
    <t>9,160  </t>
  </si>
  <si>
    <t>C6F14</t>
  </si>
  <si>
    <t>9,300  </t>
  </si>
  <si>
    <t>C10F18</t>
  </si>
  <si>
    <t>&gt;7,500  </t>
  </si>
  <si>
    <t>SF5CF3</t>
  </si>
  <si>
    <t>17,700  </t>
  </si>
  <si>
    <t>22,800  </t>
  </si>
  <si>
    <t xml:space="preserve">
Гидрофторуглероды (ГФУ)</t>
  </si>
  <si>
    <t>Перфторированные соединения (ПФУ)</t>
  </si>
  <si>
    <t xml:space="preserve">Закись азота </t>
  </si>
  <si>
    <t>Метан</t>
  </si>
  <si>
    <t>ГФУ-23  </t>
  </si>
  <si>
    <t>ГФУ-32  </t>
  </si>
  <si>
    <t>ГФУ-125  </t>
  </si>
  <si>
    <t>ГФУ-134a  </t>
  </si>
  <si>
    <t>ГФУ-143a  </t>
  </si>
  <si>
    <t>ГФУ-152a  </t>
  </si>
  <si>
    <t>ГФУ-227ea  </t>
  </si>
  <si>
    <t>ГФУ-236fa  </t>
  </si>
  <si>
    <t>ГФУ-245fa  </t>
  </si>
  <si>
    <t>ГФУ-365mfc  </t>
  </si>
  <si>
    <t>ГФУ-43-10mee  </t>
  </si>
  <si>
    <t>Трифторид азота</t>
  </si>
  <si>
    <t>ПФУ-14  </t>
  </si>
  <si>
    <t>ПФУ-116  </t>
  </si>
  <si>
    <t>ПФУ-218  </t>
  </si>
  <si>
    <t>ПФУ-318  </t>
  </si>
  <si>
    <t>ПФУ-3-1-10  </t>
  </si>
  <si>
    <t>ПФУ-4-1-12  </t>
  </si>
  <si>
    <t>ПФУ-5-1-14  </t>
  </si>
  <si>
    <t>ПФУ-9-1-18  </t>
  </si>
  <si>
    <t>Гексафторид серы</t>
  </si>
  <si>
    <t xml:space="preserve">                                                                                                                                                   </t>
  </si>
  <si>
    <t>Трифторметил пентафторида серы</t>
  </si>
  <si>
    <t>Глоссарий</t>
  </si>
  <si>
    <t xml:space="preserve">Парниктік газдар шығарындылары (ПГ)       </t>
  </si>
  <si>
    <t xml:space="preserve">Шығарындылардың абсолюттік мәндері (СО2 баламасында) </t>
  </si>
  <si>
    <t>Бірлігі</t>
  </si>
  <si>
    <t>Көміртегі диоксиді</t>
  </si>
  <si>
    <t xml:space="preserve">ГФК </t>
  </si>
  <si>
    <t xml:space="preserve">ПФК </t>
  </si>
  <si>
    <t>Жерді пайдалануда ПГ сіңіру тренді және жер пайдаланудағы, орман шаруашылығындағы  өзгеріс     (ЖПОШӨ)</t>
  </si>
  <si>
    <t>олардан тұрақты көздерде өртеу</t>
  </si>
  <si>
    <t>олардан - мобильді көздерде өртеу</t>
  </si>
  <si>
    <t>Өнеркәсіптік үдерістер және өнімдерді пайдалану</t>
  </si>
  <si>
    <t>Ауыл шаруашылығы</t>
  </si>
  <si>
    <t>Жерді пайдалану және орман шаруашылығы</t>
  </si>
  <si>
    <t>Қалдықтар</t>
  </si>
  <si>
    <t>Ел халқы</t>
  </si>
  <si>
    <t>Ел алаңы</t>
  </si>
  <si>
    <t>Елдің алаңына шаққандағы парниктік газдардың жиынтық шығарындылары 9 жол / 21 жол</t>
  </si>
  <si>
    <t xml:space="preserve">ЖІӨ бірлігіне шаққандағы парниктік газдардың жиынтық шығарындылары    </t>
  </si>
  <si>
    <t>млн.т/жыл</t>
  </si>
  <si>
    <t>1000 т / жыл</t>
  </si>
  <si>
    <t>млн.т/ жыл</t>
  </si>
  <si>
    <t>адам</t>
  </si>
  <si>
    <t xml:space="preserve">т СО2-балама/ халықтың жан басына    </t>
  </si>
  <si>
    <t>1000 км²</t>
  </si>
  <si>
    <t xml:space="preserve">1000 т СО2-балама/км²        </t>
  </si>
  <si>
    <t xml:space="preserve">т СО2-балама/1000 доллар          </t>
  </si>
  <si>
    <t>оның ішінде-ұйымдастырылмаған шығарындылар*</t>
  </si>
  <si>
    <t>Еріткіштерді және басқа өнімдерді пайдалану **</t>
  </si>
  <si>
    <t>Секторлар бойынша жиынтық шығарындылар (СО2 баламасында)</t>
  </si>
  <si>
    <t>Энергетика (барлығы)</t>
  </si>
  <si>
    <t>Ескертпелер</t>
  </si>
  <si>
    <t>* - "Еріткіштерді және басқа өнімдерді пайдалану "" өнеркәсіптік процестер, еріткіштерді және басқа өнімдерді пайдалану " санатына кіреді, бұл категорияны одан ПГ шығарындыларының өте төмен болуына байланысты бөлек бөлу орынсыз</t>
  </si>
  <si>
    <t>Кесте Монреаль хаттамасымен реттелмейтін көздерден антропогендік шығарындылардың және парниктік газдарды сіңірушілердің абсорбциясының кадастры туралы Қазақстан Республикасының ұлттық баяндамасымен бірге берілетін Есептіліктің жалпы форматының (CRF) кестелеріне сәйкес келеді. https://unfccc.int/documents/226415</t>
  </si>
  <si>
    <t>Жағумен байланысты емес шығарындылар: Жанбай тасталатын энергетикалық сектордағы парниктік газдардың шығарындылары.</t>
  </si>
  <si>
    <t>F-газдар: гидрофторкөміртектер( ГФҚ), перфторкөміртектер (ПФҚ) және күкірт гексафториді (SF6)</t>
  </si>
  <si>
    <t>PGP (GWP): жаһандық жылынудың әлеуеті: парниктік газдың атмосферада жылуды қаншалықты қамтитынын салыстырмалы көрсеткіші. Ол белгілі бір газ массасы алынған жылу мөлшерін көміртегі диоксидінің ұқсас массасы алынған жылу санымен салыстырады. МАБ белгілі бір уақыт аралығында, әдетте 20, 100 немесе 500 жыл үшін есептеледі. ПГП көміртегі диоксидінің факторы ретінде көрінеді (ПГП 1 бойынша стандартталған).</t>
  </si>
  <si>
    <t>ЖІӨ: ішкі жалпы өнім</t>
  </si>
  <si>
    <t>ПОҚ: сатып алу қабілетінің тепе-теңдігі</t>
  </si>
  <si>
    <t>Халықаралық доллар: ПОҚ бойынша ЖІӨ есептеу үшін пайдаланылатын ақша бірлігі.</t>
  </si>
  <si>
    <t>Тиісті парниктік газдар үшін жаһандық жылыну әлеуеті</t>
  </si>
  <si>
    <t>Ақпарат көзі: климаттың өзгеруі бойынша үкіметаралық сарапшылар тобының төртінші бағалау баяндамасы, 2007: жұмыс тобы I баяндама "физикалық ғылыми негіз" (http://www.ipcc.ch/pdf/assessment-report/ar4/wg1/ar4-wg1-chapter2.pdf)</t>
  </si>
  <si>
    <t>Жалпы атауы</t>
  </si>
  <si>
    <t xml:space="preserve">химиялық формула </t>
  </si>
  <si>
    <t>100 жылдық кезеңге арналған жаһандық жылыну әлеуеті</t>
  </si>
  <si>
    <t>Ескертпе</t>
  </si>
  <si>
    <t>CO2-эквивалентінде ұсынылған әртүрлі ПГ шығарындылары туралы деректерді жаһандық жылыну әлеуетінің тұжырымдамасы (GWP) негізінде біріктіру үшін.ПГП бұл атмосферадағы жаһандық жылынуға ықпал ету үшін парниктік газдың әлеуеті. Ол көміртегі диоксидінің ұқсас массасын сіңіретін жылу мөлшерін (GWP 1-де стандартталған) мәселеде белгілі бір газ массасына алынған жылу мөлшерін салыстырады)</t>
  </si>
  <si>
    <t>ВВП в постоянных ценах 2017 года (ППС)</t>
  </si>
  <si>
    <t>миллиард международных долларов</t>
  </si>
  <si>
    <t>2017 жылғы бағалардағы ПОҚ бойынша ЖІӨ-нің мәндерін халықаралық доллармен табуға болады http://data.worldbank.org/indicator/NY.GDP.MKTP.PP.KD</t>
  </si>
  <si>
    <t>Цур 9.4.6</t>
  </si>
  <si>
    <t>74-93-11</t>
  </si>
  <si>
    <t xml:space="preserve">Парниктік газдар шығарындылары </t>
  </si>
  <si>
    <t>Көрсеткіш</t>
  </si>
  <si>
    <t>Көрсеткішті анықтау</t>
  </si>
  <si>
    <t>Өлшем бірлігі</t>
  </si>
  <si>
    <t xml:space="preserve">Кезеңділігі </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</si>
  <si>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</si>
  <si>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</si>
  <si>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</si>
  <si>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</si>
  <si>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</si>
  <si>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Көрсеткіштер-есептеу компоненттері 
көрсеткіш</t>
  </si>
  <si>
    <t>Жаңарту мерзімі</t>
  </si>
  <si>
    <t>Байланыстар</t>
  </si>
  <si>
    <t>Парниктік газдар-көрінетін диапазонда жоғары мөлдірлігі бар және жылу инфрақызыл диапазонда жоғары сіңуі бар газдар. Бұл көрсеткіш Біріккен Ұлттар Ұйымының Климаттың өзгеруі туралы негіздемелік конвенциясының (БҰҰ КӨНК) Киото хаттамасына енгізілген парниктік газдардың (ПГ) антропогендік шығарындыларының өлшемі болып табылады: көміртегі диоксиді (CO2), азот шала тотығы (N2O), метан (CH4), гидрофторкөміртектер (ГФҚ), перфторкөміртектер (ПФҚ) және күкірт гексафториді (SF6). Осы газдар шығарындыларының шамасы туралы деректер тұтастай алғанда жер пайдаланудағы көздер мен абсорбцияны, жер пайдаланудың және орман шаруашылығының (ЖМЗШ) өзгеруін ескере отырып ұсынылған. ПГ шоғырлануының артуы жердің климатына теріс әсер етуі мүмкін және экожүйелер, елді мекендер, ауыл шаруашылығы және әлеуметтік-экономикалық қызметтің басқа түрлері үшін осы өзгерістің ықтимал қолайсыз салдарларына әкелуі мүмкін. ПГ-ның әрқайсысы атмосферада болу уақытына және жердің жылу сәулесін сіңіру қабілетіне байланысты жаһандық жылыну процесіне әсер етеді. Үш PG, яғни CO2, CH4 және N2O, климаттың өзгеруіне әкелетін экологиялық жүктеме көлемінің шамамен 98% құрайды. Сонымен бірге, ПФУ, ГФУ және SF6 атмосферада көмірқышқыл газымен, метанмен және азот оксидімен салыстырғанда едәуір уақытқа ие.</t>
  </si>
  <si>
    <t>Көрсеткіш СО2 эквивалентінің миллион тоннасымен өлшенеді. Мемлекетаралық салыстыру мақсатында көрсеткішті сондай-ақ елдің км2 аумағында мың тонна етіп қалыптастыру ұсынылады.</t>
  </si>
  <si>
    <t>жылдық</t>
  </si>
  <si>
    <t>Қазақстан Республикасы бойынша</t>
  </si>
  <si>
    <t xml:space="preserve">Парниктік газдар эмиссиясын есептеуді қоршаған орта жөніндегі уәкілетті органның ведомстволық бағынысты ұйымы атмосферадағы парниктік газдар концентрациясының өзгеруіне әкелетін қызмет түрлері бойынша парниктік газдардың Ұлттық кадастры негізінде жүргізеді (парниктік газдарды сіңіру көздерін ескере отырып). Ішек ашытуына байланысты ауыл шаруашылығындағы метан эмиссиясы туралы жыл сайынғы деректер жануарлардың әртүрлі түрлерінің саны туралы деректер негізінде есептеледі. Эмиссияның аударым коэффициенттері шығарындылар көлемін антропогендік қызмет туралы статистикалық деректермен байланыстырады. Парниктік газдар шығарындыларының көлемін есептеудің жеңілдетілген әдісін былайша білдіруге болады:
Парниктік газдар шығарындылары = антропогендік қызмет туралы деректер * эмиссия коэффициенті
Есептеу үшін БҰҰ КӨНК шеңберінде әзірленген халықаралық қабылданған эмиссия коэффициенттері де, эмиссияның ұлттық коэффициенттері де қолданылады.
</t>
  </si>
  <si>
    <t>1) халықтың жан басына шаққандағы парниктік газдардың жиынтық шығарындылары ; 
2) елдің алаңына парниктік газдардың жиынтық шығарындылары,
3) ЖІӨ бірлігіне парниктік газдардың жиынтық шығарындылары</t>
  </si>
  <si>
    <t>Халықтың орташа жылдық саны https://stat.gov.kz/api/getFile/?docId=ESTAT359073</t>
  </si>
  <si>
    <t>Ел алаңы https://stat.gov.kz/api/getFile/?docId=ESTAT371872</t>
  </si>
  <si>
    <t>2017 жылғы тұрақты бағадағы ЖІӨ (СМТ) //data.worldbank.org/indicator/NY.GDP.MKTP.PP.KD</t>
  </si>
  <si>
    <t>жыл сайын желтоқсанда</t>
  </si>
  <si>
    <r>
      <t>Азоттың шала тотығы (N</t>
    </r>
    <r>
      <rPr>
        <vertAlign val="subscript"/>
        <sz val="12"/>
        <color indexed="8"/>
        <rFont val="Roboto"/>
        <charset val="204"/>
      </rPr>
      <t>2</t>
    </r>
    <r>
      <rPr>
        <sz val="12"/>
        <color indexed="8"/>
        <rFont val="Roboto"/>
        <charset val="204"/>
      </rPr>
      <t>O)</t>
    </r>
  </si>
  <si>
    <r>
      <t xml:space="preserve">Метан </t>
    </r>
    <r>
      <rPr>
        <sz val="12"/>
        <rFont val="Roboto"/>
        <charset val="204"/>
      </rPr>
      <t>(СН</t>
    </r>
    <r>
      <rPr>
        <vertAlign val="subscript"/>
        <sz val="12"/>
        <rFont val="Roboto"/>
        <charset val="204"/>
      </rPr>
      <t>4</t>
    </r>
    <r>
      <rPr>
        <sz val="12"/>
        <rFont val="Roboto"/>
        <charset val="204"/>
      </rPr>
      <t>)</t>
    </r>
  </si>
  <si>
    <r>
      <t>Күкірт гексафториді (SF</t>
    </r>
    <r>
      <rPr>
        <vertAlign val="subscript"/>
        <sz val="12"/>
        <rFont val="Roboto"/>
        <charset val="204"/>
      </rPr>
      <t>6</t>
    </r>
    <r>
      <rPr>
        <sz val="12"/>
        <rFont val="Roboto"/>
        <charset val="204"/>
      </rPr>
      <t>)</t>
    </r>
  </si>
  <si>
    <r>
      <rPr>
        <b/>
        <sz val="11"/>
        <color theme="1"/>
        <rFont val="Roboto"/>
        <charset val="204"/>
      </rPr>
      <t xml:space="preserve">Жиынтық шығарындылар (СО2 баламасында)    </t>
    </r>
    <r>
      <rPr>
        <b/>
        <sz val="11"/>
        <color indexed="10"/>
        <rFont val="Roboto"/>
        <charset val="204"/>
      </rPr>
      <t xml:space="preserve"> </t>
    </r>
    <r>
      <rPr>
        <b/>
        <sz val="11"/>
        <rFont val="Roboto"/>
        <charset val="204"/>
      </rPr>
      <t>ЖПОШӨ есебінсіз</t>
    </r>
    <r>
      <rPr>
        <b/>
        <sz val="11"/>
        <color theme="1"/>
        <rFont val="Roboto"/>
        <charset val="204"/>
      </rPr>
      <t xml:space="preserve">                                        </t>
    </r>
    <r>
      <rPr>
        <sz val="11"/>
        <color theme="1"/>
        <rFont val="Roboto"/>
        <charset val="204"/>
      </rPr>
      <t>1-жол + 2-жол + 3-жол + 0.001 x (4-жол + 5-жол + 6-жол)</t>
    </r>
  </si>
  <si>
    <r>
      <t>Жиынтық шығарындылардың сомасы ЖПОШӨ есебімен  (</t>
    </r>
    <r>
      <rPr>
        <b/>
        <sz val="12"/>
        <rFont val="Roboto"/>
        <charset val="204"/>
      </rPr>
      <t>СO</t>
    </r>
    <r>
      <rPr>
        <b/>
        <vertAlign val="subscript"/>
        <sz val="12"/>
        <rFont val="Roboto"/>
        <charset val="204"/>
      </rPr>
      <t xml:space="preserve">2 </t>
    </r>
    <r>
      <rPr>
        <b/>
        <sz val="12"/>
        <color indexed="8"/>
        <rFont val="Roboto"/>
        <charset val="204"/>
      </rPr>
      <t>баламасында)</t>
    </r>
  </si>
  <si>
    <r>
      <t xml:space="preserve">Халықтың жан басына шаққандағы парниктік газдардың жиынтық  шығарындылары                                </t>
    </r>
    <r>
      <rPr>
        <sz val="11"/>
        <color theme="1"/>
        <rFont val="Roboto"/>
        <charset val="204"/>
      </rPr>
      <t xml:space="preserve">   9 жол / 19 жол</t>
    </r>
  </si>
  <si>
    <t>Ақпарат көзі - Экология және табиғи ресурстар министрлігінің "Жасыл Даму" АҚ</t>
  </si>
  <si>
    <r>
      <t>CO</t>
    </r>
    <r>
      <rPr>
        <vertAlign val="subscript"/>
        <sz val="12"/>
        <color indexed="8"/>
        <rFont val="Roboto"/>
        <charset val="204"/>
      </rPr>
      <t xml:space="preserve">2 </t>
    </r>
    <r>
      <rPr>
        <sz val="12"/>
        <color indexed="8"/>
        <rFont val="Roboto"/>
        <charset val="204"/>
      </rPr>
      <t> </t>
    </r>
  </si>
  <si>
    <r>
      <t>N</t>
    </r>
    <r>
      <rPr>
        <vertAlign val="subscript"/>
        <sz val="12"/>
        <color indexed="8"/>
        <rFont val="Roboto"/>
        <charset val="204"/>
      </rPr>
      <t>2</t>
    </r>
    <r>
      <rPr>
        <sz val="12"/>
        <color indexed="8"/>
        <rFont val="Roboto"/>
        <charset val="204"/>
      </rPr>
      <t>O  </t>
    </r>
  </si>
  <si>
    <r>
      <t>CH</t>
    </r>
    <r>
      <rPr>
        <vertAlign val="subscript"/>
        <sz val="12"/>
        <color indexed="8"/>
        <rFont val="Roboto"/>
        <charset val="204"/>
      </rPr>
      <t xml:space="preserve">4 </t>
    </r>
    <r>
      <rPr>
        <sz val="12"/>
        <color indexed="8"/>
        <rFont val="Roboto"/>
        <charset val="204"/>
      </rPr>
      <t> </t>
    </r>
  </si>
  <si>
    <r>
      <t>CHF</t>
    </r>
    <r>
      <rPr>
        <vertAlign val="subscript"/>
        <sz val="12"/>
        <color indexed="8"/>
        <rFont val="Roboto"/>
        <charset val="204"/>
      </rPr>
      <t xml:space="preserve">3 </t>
    </r>
    <r>
      <rPr>
        <sz val="12"/>
        <color indexed="8"/>
        <rFont val="Roboto"/>
        <charset val="204"/>
      </rPr>
      <t> </t>
    </r>
  </si>
  <si>
    <r>
      <t>CH</t>
    </r>
    <r>
      <rPr>
        <vertAlign val="subscript"/>
        <sz val="12"/>
        <color indexed="8"/>
        <rFont val="Roboto"/>
        <charset val="204"/>
      </rPr>
      <t>2</t>
    </r>
    <r>
      <rPr>
        <sz val="12"/>
        <color indexed="8"/>
        <rFont val="Roboto"/>
        <charset val="204"/>
      </rPr>
      <t>F</t>
    </r>
    <r>
      <rPr>
        <vertAlign val="subscript"/>
        <sz val="12"/>
        <color indexed="8"/>
        <rFont val="Roboto"/>
        <charset val="204"/>
      </rPr>
      <t xml:space="preserve">2 </t>
    </r>
    <r>
      <rPr>
        <sz val="12"/>
        <color indexed="8"/>
        <rFont val="Roboto"/>
        <charset val="204"/>
      </rPr>
      <t> </t>
    </r>
  </si>
  <si>
    <r>
      <t>CHF</t>
    </r>
    <r>
      <rPr>
        <vertAlign val="subscript"/>
        <sz val="12"/>
        <color indexed="8"/>
        <rFont val="Roboto"/>
        <charset val="204"/>
      </rPr>
      <t>2</t>
    </r>
    <r>
      <rPr>
        <sz val="12"/>
        <color indexed="8"/>
        <rFont val="Roboto"/>
        <charset val="204"/>
      </rPr>
      <t>CF</t>
    </r>
    <r>
      <rPr>
        <vertAlign val="subscript"/>
        <sz val="12"/>
        <color indexed="8"/>
        <rFont val="Roboto"/>
        <charset val="204"/>
      </rPr>
      <t xml:space="preserve">3 </t>
    </r>
    <r>
      <rPr>
        <sz val="12"/>
        <color indexed="8"/>
        <rFont val="Roboto"/>
        <charset val="204"/>
      </rPr>
      <t> </t>
    </r>
  </si>
  <si>
    <r>
      <t>CH</t>
    </r>
    <r>
      <rPr>
        <vertAlign val="subscript"/>
        <sz val="12"/>
        <color indexed="8"/>
        <rFont val="Roboto"/>
        <charset val="204"/>
      </rPr>
      <t>2</t>
    </r>
    <r>
      <rPr>
        <sz val="12"/>
        <color indexed="8"/>
        <rFont val="Roboto"/>
        <charset val="204"/>
      </rPr>
      <t>FCF</t>
    </r>
    <r>
      <rPr>
        <vertAlign val="subscript"/>
        <sz val="12"/>
        <color indexed="8"/>
        <rFont val="Roboto"/>
        <charset val="204"/>
      </rPr>
      <t xml:space="preserve">3 </t>
    </r>
    <r>
      <rPr>
        <sz val="12"/>
        <color indexed="8"/>
        <rFont val="Roboto"/>
        <charset val="204"/>
      </rPr>
      <t> </t>
    </r>
  </si>
  <si>
    <r>
      <t>CH</t>
    </r>
    <r>
      <rPr>
        <vertAlign val="subscript"/>
        <sz val="12"/>
        <color indexed="8"/>
        <rFont val="Roboto"/>
        <charset val="204"/>
      </rPr>
      <t>3</t>
    </r>
    <r>
      <rPr>
        <sz val="12"/>
        <color indexed="8"/>
        <rFont val="Roboto"/>
        <charset val="204"/>
      </rPr>
      <t>CF</t>
    </r>
    <r>
      <rPr>
        <vertAlign val="subscript"/>
        <sz val="12"/>
        <color indexed="8"/>
        <rFont val="Roboto"/>
        <charset val="204"/>
      </rPr>
      <t xml:space="preserve">3 </t>
    </r>
    <r>
      <rPr>
        <sz val="12"/>
        <color indexed="8"/>
        <rFont val="Roboto"/>
        <charset val="204"/>
      </rPr>
      <t> </t>
    </r>
  </si>
  <si>
    <r>
      <t>CH</t>
    </r>
    <r>
      <rPr>
        <vertAlign val="subscript"/>
        <sz val="12"/>
        <color indexed="8"/>
        <rFont val="Roboto"/>
        <charset val="204"/>
      </rPr>
      <t>3</t>
    </r>
    <r>
      <rPr>
        <sz val="12"/>
        <color indexed="8"/>
        <rFont val="Roboto"/>
        <charset val="204"/>
      </rPr>
      <t>CHF</t>
    </r>
    <r>
      <rPr>
        <vertAlign val="subscript"/>
        <sz val="12"/>
        <color indexed="8"/>
        <rFont val="Roboto"/>
        <charset val="204"/>
      </rPr>
      <t xml:space="preserve">2 </t>
    </r>
    <r>
      <rPr>
        <sz val="12"/>
        <color indexed="8"/>
        <rFont val="Roboto"/>
        <charset val="204"/>
      </rPr>
      <t> </t>
    </r>
  </si>
  <si>
    <r>
      <t>CF</t>
    </r>
    <r>
      <rPr>
        <vertAlign val="subscript"/>
        <sz val="12"/>
        <color indexed="8"/>
        <rFont val="Roboto"/>
        <charset val="204"/>
      </rPr>
      <t>3</t>
    </r>
    <r>
      <rPr>
        <sz val="12"/>
        <color indexed="8"/>
        <rFont val="Roboto"/>
        <charset val="204"/>
      </rPr>
      <t>CHFCF</t>
    </r>
    <r>
      <rPr>
        <vertAlign val="subscript"/>
        <sz val="12"/>
        <color indexed="8"/>
        <rFont val="Roboto"/>
        <charset val="204"/>
      </rPr>
      <t xml:space="preserve">3 </t>
    </r>
    <r>
      <rPr>
        <sz val="12"/>
        <color indexed="8"/>
        <rFont val="Roboto"/>
        <charset val="204"/>
      </rPr>
      <t> </t>
    </r>
  </si>
  <si>
    <r>
      <t>CF</t>
    </r>
    <r>
      <rPr>
        <vertAlign val="subscript"/>
        <sz val="12"/>
        <color indexed="8"/>
        <rFont val="Roboto"/>
        <charset val="204"/>
      </rPr>
      <t>3</t>
    </r>
    <r>
      <rPr>
        <sz val="12"/>
        <color indexed="8"/>
        <rFont val="Roboto"/>
        <charset val="204"/>
      </rPr>
      <t>CH</t>
    </r>
    <r>
      <rPr>
        <vertAlign val="subscript"/>
        <sz val="12"/>
        <color indexed="8"/>
        <rFont val="Roboto"/>
        <charset val="204"/>
      </rPr>
      <t>2</t>
    </r>
    <r>
      <rPr>
        <sz val="12"/>
        <color indexed="8"/>
        <rFont val="Roboto"/>
        <charset val="204"/>
      </rPr>
      <t>CF</t>
    </r>
    <r>
      <rPr>
        <vertAlign val="subscript"/>
        <sz val="12"/>
        <color indexed="8"/>
        <rFont val="Roboto"/>
        <charset val="204"/>
      </rPr>
      <t xml:space="preserve">3 </t>
    </r>
    <r>
      <rPr>
        <sz val="12"/>
        <color indexed="8"/>
        <rFont val="Roboto"/>
        <charset val="204"/>
      </rPr>
      <t> </t>
    </r>
  </si>
  <si>
    <r>
      <t>CHF</t>
    </r>
    <r>
      <rPr>
        <vertAlign val="subscript"/>
        <sz val="12"/>
        <color indexed="8"/>
        <rFont val="Roboto"/>
        <charset val="204"/>
      </rPr>
      <t>2</t>
    </r>
    <r>
      <rPr>
        <sz val="12"/>
        <color indexed="8"/>
        <rFont val="Roboto"/>
        <charset val="204"/>
      </rPr>
      <t>CH</t>
    </r>
    <r>
      <rPr>
        <vertAlign val="subscript"/>
        <sz val="12"/>
        <color indexed="8"/>
        <rFont val="Roboto"/>
        <charset val="204"/>
      </rPr>
      <t>2</t>
    </r>
    <r>
      <rPr>
        <sz val="12"/>
        <color indexed="8"/>
        <rFont val="Roboto"/>
        <charset val="204"/>
      </rPr>
      <t>CF</t>
    </r>
    <r>
      <rPr>
        <vertAlign val="subscript"/>
        <sz val="12"/>
        <color indexed="8"/>
        <rFont val="Roboto"/>
        <charset val="204"/>
      </rPr>
      <t xml:space="preserve">3 </t>
    </r>
    <r>
      <rPr>
        <sz val="12"/>
        <color indexed="8"/>
        <rFont val="Roboto"/>
        <charset val="204"/>
      </rPr>
      <t> </t>
    </r>
  </si>
  <si>
    <r>
      <t>CH</t>
    </r>
    <r>
      <rPr>
        <vertAlign val="subscript"/>
        <sz val="12"/>
        <color indexed="8"/>
        <rFont val="Roboto"/>
        <charset val="204"/>
      </rPr>
      <t>3</t>
    </r>
    <r>
      <rPr>
        <sz val="12"/>
        <color indexed="8"/>
        <rFont val="Roboto"/>
        <charset val="204"/>
      </rPr>
      <t>CF</t>
    </r>
    <r>
      <rPr>
        <vertAlign val="subscript"/>
        <sz val="12"/>
        <color indexed="8"/>
        <rFont val="Roboto"/>
        <charset val="204"/>
      </rPr>
      <t>2</t>
    </r>
    <r>
      <rPr>
        <sz val="12"/>
        <color indexed="8"/>
        <rFont val="Roboto"/>
        <charset val="204"/>
      </rPr>
      <t>CH</t>
    </r>
    <r>
      <rPr>
        <vertAlign val="subscript"/>
        <sz val="12"/>
        <color indexed="8"/>
        <rFont val="Roboto"/>
        <charset val="204"/>
      </rPr>
      <t>2</t>
    </r>
    <r>
      <rPr>
        <sz val="12"/>
        <color indexed="8"/>
        <rFont val="Roboto"/>
        <charset val="204"/>
      </rPr>
      <t>CF</t>
    </r>
    <r>
      <rPr>
        <vertAlign val="subscript"/>
        <sz val="12"/>
        <color indexed="8"/>
        <rFont val="Roboto"/>
        <charset val="204"/>
      </rPr>
      <t xml:space="preserve">3 </t>
    </r>
    <r>
      <rPr>
        <sz val="12"/>
        <color indexed="8"/>
        <rFont val="Roboto"/>
        <charset val="204"/>
      </rPr>
      <t> </t>
    </r>
  </si>
  <si>
    <r>
      <t>CF</t>
    </r>
    <r>
      <rPr>
        <vertAlign val="subscript"/>
        <sz val="12"/>
        <color indexed="8"/>
        <rFont val="Roboto"/>
        <charset val="204"/>
      </rPr>
      <t>3</t>
    </r>
    <r>
      <rPr>
        <sz val="12"/>
        <color indexed="8"/>
        <rFont val="Roboto"/>
        <charset val="204"/>
      </rPr>
      <t>CHFCHFCF</t>
    </r>
    <r>
      <rPr>
        <vertAlign val="subscript"/>
        <sz val="12"/>
        <color indexed="8"/>
        <rFont val="Roboto"/>
        <charset val="204"/>
      </rPr>
      <t>2</t>
    </r>
    <r>
      <rPr>
        <sz val="12"/>
        <color indexed="8"/>
        <rFont val="Roboto"/>
        <charset val="204"/>
      </rPr>
      <t>CF</t>
    </r>
    <r>
      <rPr>
        <vertAlign val="subscript"/>
        <sz val="12"/>
        <color indexed="8"/>
        <rFont val="Roboto"/>
        <charset val="204"/>
      </rPr>
      <t xml:space="preserve">3 </t>
    </r>
    <r>
      <rPr>
        <sz val="12"/>
        <color indexed="8"/>
        <rFont val="Roboto"/>
        <charset val="204"/>
      </rPr>
      <t> </t>
    </r>
  </si>
  <si>
    <r>
      <t>NF</t>
    </r>
    <r>
      <rPr>
        <vertAlign val="subscript"/>
        <sz val="12"/>
        <color indexed="8"/>
        <rFont val="Roboto"/>
        <charset val="204"/>
      </rPr>
      <t xml:space="preserve">3 </t>
    </r>
    <r>
      <rPr>
        <sz val="12"/>
        <color indexed="8"/>
        <rFont val="Roboto"/>
        <charset val="204"/>
      </rPr>
      <t> </t>
    </r>
  </si>
  <si>
    <r>
      <t>CF</t>
    </r>
    <r>
      <rPr>
        <vertAlign val="subscript"/>
        <sz val="12"/>
        <color indexed="8"/>
        <rFont val="Roboto"/>
        <charset val="204"/>
      </rPr>
      <t xml:space="preserve">4 </t>
    </r>
    <r>
      <rPr>
        <sz val="12"/>
        <color indexed="8"/>
        <rFont val="Roboto"/>
        <charset val="204"/>
      </rPr>
      <t> </t>
    </r>
  </si>
  <si>
    <r>
      <t>C</t>
    </r>
    <r>
      <rPr>
        <vertAlign val="subscript"/>
        <sz val="12"/>
        <color indexed="8"/>
        <rFont val="Roboto"/>
        <charset val="204"/>
      </rPr>
      <t>2</t>
    </r>
    <r>
      <rPr>
        <sz val="12"/>
        <color indexed="8"/>
        <rFont val="Roboto"/>
        <charset val="204"/>
      </rPr>
      <t>F</t>
    </r>
    <r>
      <rPr>
        <vertAlign val="subscript"/>
        <sz val="12"/>
        <color indexed="8"/>
        <rFont val="Roboto"/>
        <charset val="204"/>
      </rPr>
      <t xml:space="preserve">6 </t>
    </r>
    <r>
      <rPr>
        <sz val="12"/>
        <color indexed="8"/>
        <rFont val="Roboto"/>
        <charset val="204"/>
      </rPr>
      <t> </t>
    </r>
  </si>
  <si>
    <r>
      <t>C</t>
    </r>
    <r>
      <rPr>
        <vertAlign val="subscript"/>
        <sz val="12"/>
        <color indexed="8"/>
        <rFont val="Roboto"/>
        <charset val="204"/>
      </rPr>
      <t>3</t>
    </r>
    <r>
      <rPr>
        <sz val="12"/>
        <color indexed="8"/>
        <rFont val="Roboto"/>
        <charset val="204"/>
      </rPr>
      <t>F</t>
    </r>
    <r>
      <rPr>
        <vertAlign val="subscript"/>
        <sz val="12"/>
        <color indexed="8"/>
        <rFont val="Roboto"/>
        <charset val="204"/>
      </rPr>
      <t>8</t>
    </r>
  </si>
  <si>
    <r>
      <t>C</t>
    </r>
    <r>
      <rPr>
        <vertAlign val="subscript"/>
        <sz val="12"/>
        <color indexed="8"/>
        <rFont val="Roboto"/>
        <charset val="204"/>
      </rPr>
      <t>4</t>
    </r>
    <r>
      <rPr>
        <sz val="12"/>
        <color indexed="8"/>
        <rFont val="Roboto"/>
        <charset val="204"/>
      </rPr>
      <t>F</t>
    </r>
    <r>
      <rPr>
        <vertAlign val="subscript"/>
        <sz val="12"/>
        <color indexed="8"/>
        <rFont val="Roboto"/>
        <charset val="204"/>
      </rPr>
      <t>8</t>
    </r>
  </si>
  <si>
    <r>
      <t>SF</t>
    </r>
    <r>
      <rPr>
        <vertAlign val="subscript"/>
        <sz val="12"/>
        <color indexed="8"/>
        <rFont val="Roboto"/>
        <charset val="204"/>
      </rPr>
      <t xml:space="preserve">6 </t>
    </r>
    <r>
      <rPr>
        <sz val="12"/>
        <color indexed="8"/>
        <rFont val="Roboto"/>
        <charset val="204"/>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</si>
</sst>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24">
    <font>
      <sz val="11"/>
      <color theme="1"/>
      <name val="Calibri"/>
      <family val="2"/>
      <scheme val="minor"/>
    </font>
    <font>
      <sz val="8"/>
      <name val="Calibri"/>
      <family val="2"/>
    </font>
    <font>
      <b/>
      <sz val="12"/>
      <color indexed="8"/>
      <name val="Roboto"/>
      <charset val="204"/>
    </font>
    <font>
      <sz val="11"/>
      <color theme="1"/>
      <name val="Roboto"/>
      <charset val="204"/>
    </font>
    <font>
      <b/>
      <sz val="11"/>
      <color indexed="8"/>
      <name val="Roboto"/>
      <charset val="204"/>
    </font>
    <font>
      <sz val="11"/>
      <color indexed="8"/>
      <name val="Roboto"/>
      <charset val="204"/>
    </font>
    <font>
      <sz val="12"/>
      <color indexed="8"/>
      <name val="Roboto"/>
      <charset val="204"/>
    </font>
    <font>
      <vertAlign val="subscript"/>
      <sz val="12"/>
      <color indexed="8"/>
      <name val="Roboto"/>
      <charset val="204"/>
    </font>
    <font>
      <sz val="12"/>
      <name val="Roboto"/>
      <charset val="204"/>
    </font>
    <font>
      <vertAlign val="subscript"/>
      <sz val="12"/>
      <name val="Roboto"/>
      <charset val="204"/>
    </font>
    <font>
      <sz val="11"/>
      <name val="Roboto"/>
      <charset val="204"/>
    </font>
    <font>
      <b/>
      <sz val="11"/>
      <color theme="1"/>
      <name val="Roboto"/>
      <charset val="204"/>
    </font>
    <font>
      <b/>
      <sz val="11"/>
      <color indexed="10"/>
      <name val="Roboto"/>
      <charset val="204"/>
    </font>
    <font>
      <b/>
      <sz val="11"/>
      <name val="Roboto"/>
      <charset val="204"/>
    </font>
    <font>
      <b/>
      <sz val="12"/>
      <name val="Roboto"/>
      <charset val="204"/>
    </font>
    <font>
      <b/>
      <vertAlign val="subscript"/>
      <sz val="12"/>
      <name val="Roboto"/>
      <charset val="204"/>
    </font>
    <font>
      <sz val="12"/>
      <color theme="1"/>
      <name val="Roboto"/>
      <charset val="204"/>
    </font>
    <font>
      <b/>
      <sz val="12"/>
      <color theme="1"/>
      <name val="Roboto"/>
      <charset val="204"/>
    </font>
    <font>
      <b/>
      <i/>
      <sz val="12"/>
      <color indexed="8"/>
      <name val="Roboto"/>
      <charset val="204"/>
    </font>
    <font>
      <i/>
      <sz val="12"/>
      <color indexed="8"/>
      <name val="Roboto"/>
      <charset val="204"/>
    </font>
    <font>
      <i/>
      <sz val="12"/>
      <color theme="1"/>
      <name val="Roboto"/>
      <charset val="204"/>
    </font>
    <font>
      <b/>
      <sz val="14"/>
      <color indexed="8"/>
      <name val="Roboto"/>
      <charset val="204"/>
    </font>
    <font>
      <b/>
      <sz val="14"/>
      <color theme="1"/>
      <name val="Roboto"/>
      <charset val="204"/>
    </font>
    <font>
      <sz val="14"/>
      <color theme="1"/>
      <name val="Roboto"/>
      <charset val="204"/>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B8CCE4"/>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2">
    <xf numFmtId="0" fontId="0" fillId="0" borderId="0" xfId="0"/>
    <xf numFmtId="0" fontId="3" fillId="0" borderId="0" xfId="0" applyFont="1"/>
    <xf numFmtId="0" fontId="3" fillId="4" borderId="1" xfId="0" applyFont="1" applyFill="1" applyBorder="1"/>
    <xf numFmtId="0" fontId="3" fillId="4" borderId="1" xfId="0" applyFont="1" applyFill="1" applyBorder="1" applyAlignment="1">
      <alignment vertical="center"/>
    </xf>
    <xf numFmtId="0" fontId="3" fillId="0" borderId="1" xfId="0" applyFont="1" applyBorder="1"/>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3" fillId="3" borderId="1" xfId="0" applyFont="1" applyFill="1" applyBorder="1" applyAlignment="1">
      <alignment horizontal="center" vertical="center"/>
    </xf>
    <xf numFmtId="0" fontId="6" fillId="2" borderId="1" xfId="0" applyFont="1" applyFill="1" applyBorder="1" applyAlignment="1">
      <alignment horizontal="left" vertical="top" wrapText="1"/>
    </xf>
    <xf numFmtId="2" fontId="5" fillId="5" borderId="1" xfId="0" applyNumberFormat="1" applyFont="1" applyFill="1" applyBorder="1" applyAlignment="1">
      <alignment horizontal="right" vertical="center" wrapText="1"/>
    </xf>
    <xf numFmtId="0" fontId="8"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0" fillId="3"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2" fontId="3" fillId="6" borderId="1" xfId="0" applyNumberFormat="1" applyFont="1" applyFill="1" applyBorder="1" applyAlignment="1" applyProtection="1">
      <alignment horizontal="right" wrapText="1"/>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3" fillId="4" borderId="1" xfId="0" applyFont="1" applyFill="1" applyBorder="1" applyAlignment="1">
      <alignment horizontal="center" vertical="center"/>
    </xf>
    <xf numFmtId="0" fontId="4" fillId="4" borderId="1" xfId="0" applyFont="1" applyFill="1" applyBorder="1" applyAlignment="1">
      <alignment vertical="center" wrapText="1"/>
    </xf>
    <xf numFmtId="0" fontId="4" fillId="2" borderId="1" xfId="0" applyFont="1" applyFill="1" applyBorder="1" applyAlignment="1">
      <alignment horizontal="left" vertical="center" wrapText="1"/>
    </xf>
    <xf numFmtId="2" fontId="3" fillId="7" borderId="1" xfId="0" applyNumberFormat="1" applyFont="1" applyFill="1" applyBorder="1" applyAlignment="1">
      <alignment horizontal="right" vertical="center"/>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top" wrapText="1"/>
    </xf>
    <xf numFmtId="2" fontId="3" fillId="5" borderId="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top" wrapText="1"/>
    </xf>
    <xf numFmtId="0" fontId="5" fillId="5" borderId="11" xfId="0" applyFont="1" applyFill="1" applyBorder="1" applyAlignment="1">
      <alignment horizontal="right" wrapText="1"/>
    </xf>
    <xf numFmtId="166" fontId="5" fillId="5" borderId="11" xfId="0" applyNumberFormat="1" applyFont="1" applyFill="1" applyBorder="1" applyAlignment="1">
      <alignment horizontal="right" wrapText="1"/>
    </xf>
    <xf numFmtId="166" fontId="5" fillId="5" borderId="4" xfId="0" applyNumberFormat="1" applyFont="1" applyFill="1" applyBorder="1" applyAlignment="1">
      <alignment horizontal="right" wrapText="1"/>
    </xf>
    <xf numFmtId="166" fontId="5" fillId="5" borderId="0" xfId="0" applyNumberFormat="1" applyFont="1" applyFill="1" applyBorder="1" applyAlignment="1">
      <alignment horizontal="right" wrapText="1"/>
    </xf>
    <xf numFmtId="166" fontId="5" fillId="5" borderId="1" xfId="0" applyNumberFormat="1" applyFont="1" applyFill="1" applyBorder="1" applyAlignment="1">
      <alignment horizontal="right" wrapText="1"/>
    </xf>
    <xf numFmtId="166" fontId="5" fillId="5" borderId="10" xfId="0" applyNumberFormat="1" applyFont="1" applyFill="1" applyBorder="1" applyAlignment="1">
      <alignment horizontal="right" wrapText="1"/>
    </xf>
    <xf numFmtId="166" fontId="5" fillId="5" borderId="13" xfId="0" applyNumberFormat="1" applyFont="1" applyFill="1" applyBorder="1" applyAlignment="1">
      <alignment horizontal="right" wrapText="1"/>
    </xf>
    <xf numFmtId="0" fontId="5" fillId="5" borderId="1" xfId="0" applyFont="1" applyFill="1" applyBorder="1" applyAlignment="1">
      <alignment horizontal="right" wrapText="1"/>
    </xf>
    <xf numFmtId="164" fontId="3" fillId="8" borderId="12" xfId="0" applyNumberFormat="1" applyFont="1" applyFill="1" applyBorder="1"/>
    <xf numFmtId="0" fontId="13" fillId="2" borderId="1" xfId="0" applyFont="1" applyFill="1" applyBorder="1" applyAlignment="1">
      <alignment horizontal="left" vertical="center" wrapText="1"/>
    </xf>
    <xf numFmtId="2" fontId="11" fillId="6" borderId="11" xfId="0" applyNumberFormat="1" applyFont="1" applyFill="1" applyBorder="1" applyAlignment="1" applyProtection="1">
      <alignment horizontal="right" wrapText="1"/>
    </xf>
    <xf numFmtId="2" fontId="11" fillId="6" borderId="1" xfId="0" applyNumberFormat="1" applyFont="1" applyFill="1" applyBorder="1" applyAlignment="1" applyProtection="1">
      <alignment horizontal="right" wrapText="1"/>
    </xf>
    <xf numFmtId="165" fontId="3" fillId="5" borderId="1" xfId="0" applyNumberFormat="1" applyFont="1" applyFill="1" applyBorder="1" applyAlignment="1">
      <alignment horizontal="right" wrapText="1"/>
    </xf>
    <xf numFmtId="165" fontId="3" fillId="5" borderId="10" xfId="0" applyNumberFormat="1" applyFont="1" applyFill="1" applyBorder="1" applyAlignment="1">
      <alignment horizontal="right" wrapText="1"/>
    </xf>
    <xf numFmtId="165" fontId="3" fillId="5" borderId="13" xfId="0" applyNumberFormat="1" applyFont="1" applyFill="1" applyBorder="1" applyAlignment="1">
      <alignment horizontal="right" wrapText="1"/>
    </xf>
    <xf numFmtId="0" fontId="3" fillId="5" borderId="13" xfId="0" applyFont="1" applyFill="1" applyBorder="1" applyAlignment="1" applyProtection="1">
      <alignment horizontal="right" wrapText="1"/>
      <protection locked="0"/>
    </xf>
    <xf numFmtId="164" fontId="3" fillId="8" borderId="12" xfId="0" applyNumberFormat="1" applyFont="1" applyFill="1" applyBorder="1" applyAlignment="1">
      <alignment vertical="top"/>
    </xf>
    <xf numFmtId="2" fontId="11" fillId="6" borderId="12" xfId="0" applyNumberFormat="1" applyFont="1" applyFill="1" applyBorder="1" applyAlignment="1" applyProtection="1">
      <alignment horizontal="right" wrapText="1"/>
    </xf>
    <xf numFmtId="164" fontId="5" fillId="5" borderId="1" xfId="0" applyNumberFormat="1" applyFont="1" applyFill="1" applyBorder="1" applyAlignment="1">
      <alignment horizontal="right" wrapText="1"/>
    </xf>
    <xf numFmtId="164" fontId="5" fillId="5" borderId="10" xfId="0" applyNumberFormat="1" applyFont="1" applyFill="1" applyBorder="1" applyAlignment="1">
      <alignment horizontal="right" wrapText="1"/>
    </xf>
    <xf numFmtId="164" fontId="3" fillId="5" borderId="10" xfId="0" applyNumberFormat="1" applyFont="1" applyFill="1" applyBorder="1" applyAlignment="1">
      <alignment horizontal="right"/>
    </xf>
    <xf numFmtId="164" fontId="3" fillId="5" borderId="1" xfId="0" applyNumberFormat="1" applyFont="1" applyFill="1" applyBorder="1" applyAlignment="1">
      <alignment horizontal="right"/>
    </xf>
    <xf numFmtId="0" fontId="3" fillId="5" borderId="1" xfId="0" applyFont="1" applyFill="1" applyBorder="1" applyAlignment="1" applyProtection="1">
      <alignment horizontal="right" wrapText="1"/>
      <protection locked="0"/>
    </xf>
    <xf numFmtId="164" fontId="3" fillId="8" borderId="12" xfId="0" applyNumberFormat="1" applyFont="1" applyFill="1" applyBorder="1" applyAlignment="1"/>
    <xf numFmtId="0" fontId="16" fillId="3" borderId="0" xfId="0" applyFont="1" applyFill="1" applyBorder="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xf>
    <xf numFmtId="2" fontId="3" fillId="0" borderId="0" xfId="0" applyNumberFormat="1" applyFont="1"/>
    <xf numFmtId="0" fontId="3" fillId="2" borderId="0"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xf numFmtId="0" fontId="17" fillId="0" borderId="2" xfId="0" applyFont="1" applyBorder="1" applyAlignment="1">
      <alignment vertical="center"/>
    </xf>
    <xf numFmtId="0" fontId="3" fillId="0" borderId="3" xfId="0" applyFont="1" applyBorder="1" applyAlignment="1">
      <alignment horizontal="center" vertical="center"/>
    </xf>
    <xf numFmtId="0" fontId="3" fillId="0" borderId="3" xfId="0" applyFont="1" applyBorder="1"/>
    <xf numFmtId="0" fontId="3" fillId="0" borderId="4" xfId="0" applyFont="1" applyBorder="1"/>
    <xf numFmtId="0" fontId="16" fillId="0" borderId="5" xfId="0" applyFont="1" applyBorder="1" applyAlignment="1">
      <alignment vertical="center"/>
    </xf>
    <xf numFmtId="0" fontId="16" fillId="0" borderId="0" xfId="0" applyFont="1" applyBorder="1" applyAlignment="1">
      <alignment horizontal="center" vertical="center"/>
    </xf>
    <xf numFmtId="0" fontId="16" fillId="0" borderId="0" xfId="0" applyFont="1" applyBorder="1"/>
    <xf numFmtId="0" fontId="3" fillId="0" borderId="0" xfId="0" applyFont="1" applyBorder="1"/>
    <xf numFmtId="0" fontId="3" fillId="0" borderId="6" xfId="0" applyFont="1" applyBorder="1"/>
    <xf numFmtId="0" fontId="2" fillId="0" borderId="5" xfId="0" applyFont="1" applyFill="1" applyBorder="1" applyAlignment="1">
      <alignment horizontal="left" vertical="center" wrapText="1"/>
    </xf>
    <xf numFmtId="0" fontId="2"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top" wrapText="1"/>
    </xf>
    <xf numFmtId="0" fontId="3" fillId="2" borderId="6" xfId="0" applyFont="1" applyFill="1" applyBorder="1"/>
    <xf numFmtId="0" fontId="19" fillId="0" borderId="5"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top"/>
    </xf>
    <xf numFmtId="0" fontId="20" fillId="0" borderId="0" xfId="0" applyFont="1" applyBorder="1" applyAlignment="1">
      <alignment horizontal="left" vertical="top"/>
    </xf>
    <xf numFmtId="0" fontId="21" fillId="0" borderId="5"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wrapText="1"/>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8" xfId="0" applyFont="1" applyBorder="1"/>
    <xf numFmtId="0" fontId="3" fillId="0" borderId="9" xfId="0" applyFont="1" applyBorder="1"/>
    <xf numFmtId="0" fontId="3" fillId="0" borderId="0" xfId="0" applyFont="1" applyAlignment="1">
      <alignment vertical="center"/>
    </xf>
    <xf numFmtId="0" fontId="3" fillId="0" borderId="0" xfId="0" applyFont="1" applyAlignment="1">
      <alignment horizontal="center" vertical="center"/>
    </xf>
    <xf numFmtId="0" fontId="22" fillId="0" borderId="0" xfId="0" applyFont="1" applyAlignment="1">
      <alignment horizontal="center"/>
    </xf>
    <xf numFmtId="0" fontId="3" fillId="0" borderId="0" xfId="0" applyFont="1" applyAlignment="1">
      <alignment vertical="top"/>
    </xf>
    <xf numFmtId="0" fontId="3" fillId="0" borderId="0" xfId="0" applyFont="1" applyBorder="1" applyAlignment="1">
      <alignment horizontal="center" vertical="center" wrapText="1"/>
    </xf>
    <xf numFmtId="0" fontId="16" fillId="0" borderId="1" xfId="0" applyFont="1" applyBorder="1" applyAlignment="1">
      <alignment horizontal="left"/>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23" fillId="0" borderId="0" xfId="0" applyFont="1"/>
    <xf numFmtId="0" fontId="16" fillId="0" borderId="1" xfId="0" applyFont="1" applyBorder="1" applyAlignment="1">
      <alignment vertical="center" wrapText="1"/>
    </xf>
    <xf numFmtId="0" fontId="16" fillId="0" borderId="1" xfId="0" applyFont="1" applyBorder="1"/>
    <xf numFmtId="0" fontId="16" fillId="3" borderId="1" xfId="0" applyFont="1" applyFill="1" applyBorder="1" applyAlignment="1">
      <alignment vertical="center" wrapText="1"/>
    </xf>
    <xf numFmtId="0" fontId="16" fillId="0" borderId="1" xfId="0" applyFont="1" applyBorder="1" applyAlignment="1">
      <alignment horizontal="left" vertical="center" wrapText="1"/>
    </xf>
    <xf numFmtId="0" fontId="3" fillId="0" borderId="1" xfId="0" applyFont="1" applyBorder="1" applyAlignment="1">
      <alignment horizontal="left"/>
    </xf>
    <xf numFmtId="4" fontId="3" fillId="9" borderId="1" xfId="0" applyNumberFormat="1" applyFont="1" applyFill="1" applyBorder="1" applyAlignment="1">
      <alignment vertical="center" wrapText="1"/>
    </xf>
    <xf numFmtId="0" fontId="3" fillId="0" borderId="1" xfId="0" applyFont="1" applyBorder="1" applyAlignment="1">
      <alignment wrapText="1"/>
    </xf>
    <xf numFmtId="0" fontId="5" fillId="0" borderId="1" xfId="0" applyFont="1" applyBorder="1" applyAlignment="1">
      <alignment wrapText="1"/>
    </xf>
    <xf numFmtId="17" fontId="3" fillId="0" borderId="1" xfId="0" applyNumberFormat="1" applyFont="1" applyBorder="1"/>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0"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18" fillId="0" borderId="5" xfId="0" applyFont="1" applyFill="1" applyBorder="1" applyAlignment="1">
      <alignment horizontal="left" vertical="top"/>
    </xf>
    <xf numFmtId="0" fontId="18" fillId="0" borderId="0" xfId="0" applyFont="1" applyFill="1" applyBorder="1" applyAlignment="1">
      <alignment horizontal="left" vertical="top"/>
    </xf>
    <xf numFmtId="0" fontId="2" fillId="2" borderId="0" xfId="0" applyFont="1" applyFill="1" applyAlignment="1">
      <alignment horizontal="justify"/>
    </xf>
    <xf numFmtId="0" fontId="6" fillId="2" borderId="0" xfId="0" applyFont="1" applyFill="1" applyAlignment="1">
      <alignment horizontal="justify"/>
    </xf>
    <xf numFmtId="0" fontId="4" fillId="4" borderId="10"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2" fillId="5" borderId="0" xfId="0" applyFont="1" applyFill="1" applyBorder="1" applyAlignment="1">
      <alignment horizontal="center" vertical="center"/>
    </xf>
    <xf numFmtId="0" fontId="22" fillId="0" borderId="0" xfId="0" applyFont="1" applyAlignment="1">
      <alignment horizontal="center"/>
    </xf>
    <xf numFmtId="0" fontId="11" fillId="0" borderId="1" xfId="0" applyFont="1" applyBorder="1" applyAlignment="1">
      <alignment horizontal="left"/>
    </xf>
    <xf numFmtId="0" fontId="3" fillId="0" borderId="1" xfId="0" applyFont="1" applyBorder="1" applyAlignment="1">
      <alignment horizontal="left"/>
    </xf>
    <xf numFmtId="0" fontId="5" fillId="0" borderId="1" xfId="0" applyFont="1" applyBorder="1" applyAlignment="1">
      <alignment horizontal="left" wrapText="1"/>
    </xf>
    <xf numFmtId="0" fontId="3"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3" fillId="0" borderId="0" xfId="0" applyFont="1" applyBorder="1" applyAlignment="1">
      <alignment horizontal="center" vertical="center" wrapText="1"/>
    </xf>
    <xf numFmtId="0" fontId="3" fillId="9" borderId="4" xfId="0" applyFont="1" applyFill="1" applyBorder="1" applyAlignment="1">
      <alignment horizontal="left" vertical="center" wrapText="1"/>
    </xf>
    <xf numFmtId="0" fontId="3" fillId="9" borderId="6" xfId="0" applyFont="1" applyFill="1" applyBorder="1" applyAlignment="1">
      <alignment horizontal="left" vertical="center" wrapText="1"/>
    </xf>
    <xf numFmtId="2" fontId="5" fillId="5" borderId="10" xfId="0" applyNumberFormat="1" applyFont="1" applyFill="1" applyBorder="1" applyAlignment="1">
      <alignment horizontal="right" vertical="center" wrapText="1"/>
    </xf>
    <xf numFmtId="2" fontId="3" fillId="6" borderId="10" xfId="0" applyNumberFormat="1" applyFont="1" applyFill="1" applyBorder="1" applyAlignment="1" applyProtection="1">
      <alignment horizontal="right" wrapText="1"/>
    </xf>
    <xf numFmtId="2" fontId="3" fillId="5" borderId="10" xfId="0" applyNumberFormat="1" applyFont="1" applyFill="1" applyBorder="1" applyAlignment="1" applyProtection="1">
      <alignment horizontal="right" vertical="center" wrapText="1"/>
      <protection locked="0"/>
    </xf>
    <xf numFmtId="2" fontId="3" fillId="7" borderId="10" xfId="0" applyNumberFormat="1" applyFont="1" applyFill="1" applyBorder="1" applyAlignment="1">
      <alignment horizontal="right" vertical="center"/>
    </xf>
  </cellXfs>
  <cellStyles count="1">
    <cellStyle name="Обычный" xfId="0" builtinId="0"/>
  </cellStyles>
  <dxfs count="0"/>
  <tableStyles count="1" defaultTableStyle="TableStyleMedium2" defaultPivotStyle="PivotStyleLight16">
    <tableStyle name="Styl tabulky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abSelected="1" zoomScale="60" zoomScaleNormal="60" workbookViewId="0">
      <selection activeCell="E10" sqref="E10"/>
    </sheetView>
  </sheetViews>
  <sheetFormatPr defaultColWidth="8.85546875" defaultRowHeight="14.25"/>
  <cols>
    <col min="1" max="1" width="6.140625" style="1" customWidth="1"/>
    <col min="2" max="2" width="47.7109375" style="83" customWidth="1"/>
    <col min="3" max="3" width="16.85546875" style="84" customWidth="1"/>
    <col min="4" max="26" width="10.28515625" style="1" customWidth="1"/>
    <col min="27" max="27" width="12" style="1" customWidth="1"/>
    <col min="28" max="16384" width="8.85546875" style="1"/>
  </cols>
  <sheetData>
    <row r="1" spans="1:27" ht="26.25" customHeight="1">
      <c r="A1" s="117" t="s">
        <v>60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row>
    <row r="2" spans="1:27" ht="16.5" customHeight="1">
      <c r="A2" s="2"/>
      <c r="B2" s="3"/>
      <c r="C2" s="115" t="s">
        <v>61</v>
      </c>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c r="A3" s="4"/>
      <c r="B3" s="5"/>
      <c r="C3" s="6" t="s">
        <v>62</v>
      </c>
      <c r="D3" s="7">
        <v>1990</v>
      </c>
      <c r="E3" s="7">
        <v>1995</v>
      </c>
      <c r="F3" s="7">
        <v>2000</v>
      </c>
      <c r="G3" s="7">
        <v>2001</v>
      </c>
      <c r="H3" s="7">
        <v>2002</v>
      </c>
      <c r="I3" s="7">
        <v>2003</v>
      </c>
      <c r="J3" s="7">
        <v>2004</v>
      </c>
      <c r="K3" s="7">
        <v>2005</v>
      </c>
      <c r="L3" s="7">
        <v>2006</v>
      </c>
      <c r="M3" s="7">
        <v>2007</v>
      </c>
      <c r="N3" s="7">
        <v>2008</v>
      </c>
      <c r="O3" s="7">
        <v>2009</v>
      </c>
      <c r="P3" s="7">
        <v>2010</v>
      </c>
      <c r="Q3" s="7">
        <v>2011</v>
      </c>
      <c r="R3" s="7">
        <v>2012</v>
      </c>
      <c r="S3" s="7">
        <v>2013</v>
      </c>
      <c r="T3" s="7">
        <v>2014</v>
      </c>
      <c r="U3" s="7">
        <v>2015</v>
      </c>
      <c r="V3" s="7">
        <v>2016</v>
      </c>
      <c r="W3" s="7">
        <v>2017</v>
      </c>
      <c r="X3" s="7">
        <v>2018</v>
      </c>
      <c r="Y3" s="7">
        <v>2019</v>
      </c>
      <c r="Z3" s="7">
        <v>2020</v>
      </c>
      <c r="AA3" s="7">
        <v>2021</v>
      </c>
    </row>
    <row r="4" spans="1:27" ht="19.5" customHeight="1">
      <c r="A4" s="8">
        <v>1</v>
      </c>
      <c r="B4" s="9" t="s">
        <v>63</v>
      </c>
      <c r="C4" s="7" t="s">
        <v>77</v>
      </c>
      <c r="D4" s="128">
        <v>268.17309389285208</v>
      </c>
      <c r="E4" s="128">
        <v>168.28592563959214</v>
      </c>
      <c r="F4" s="128">
        <v>143.38019793786466</v>
      </c>
      <c r="G4" s="128">
        <v>138.76853597587413</v>
      </c>
      <c r="H4" s="128">
        <v>157.52484838780174</v>
      </c>
      <c r="I4" s="128">
        <v>175.85471928623306</v>
      </c>
      <c r="J4" s="128">
        <v>186.35568581671774</v>
      </c>
      <c r="K4" s="128">
        <v>200.04196969516678</v>
      </c>
      <c r="L4" s="128">
        <v>220.57470511213987</v>
      </c>
      <c r="M4" s="128">
        <v>226.7446831425809</v>
      </c>
      <c r="N4" s="128">
        <v>226.83097283265636</v>
      </c>
      <c r="O4" s="128">
        <v>224.54971349358965</v>
      </c>
      <c r="P4" s="128">
        <v>248.80323445398565</v>
      </c>
      <c r="Q4" s="128">
        <v>238.98765669954051</v>
      </c>
      <c r="R4" s="128">
        <v>246.34533084769629</v>
      </c>
      <c r="S4" s="128">
        <v>255.16492467656673</v>
      </c>
      <c r="T4" s="128">
        <v>274.28967972370077</v>
      </c>
      <c r="U4" s="128">
        <v>278.66127820961526</v>
      </c>
      <c r="V4" s="128">
        <v>277.6957373514316</v>
      </c>
      <c r="W4" s="128">
        <v>293.4764760374357</v>
      </c>
      <c r="X4" s="128">
        <v>307.17408775599949</v>
      </c>
      <c r="Y4" s="128">
        <v>275.28976158626398</v>
      </c>
      <c r="Z4" s="128">
        <v>255.48647984202179</v>
      </c>
      <c r="AA4" s="128">
        <v>255.14293418851506</v>
      </c>
    </row>
    <row r="5" spans="1:27" ht="19.5">
      <c r="A5" s="8">
        <v>2</v>
      </c>
      <c r="B5" s="9" t="s">
        <v>133</v>
      </c>
      <c r="C5" s="7" t="s">
        <v>77</v>
      </c>
      <c r="D5" s="128">
        <v>17.658748406377388</v>
      </c>
      <c r="E5" s="128">
        <v>33.33536336129459</v>
      </c>
      <c r="F5" s="128">
        <v>60.036448831497914</v>
      </c>
      <c r="G5" s="128">
        <v>53.312566593709008</v>
      </c>
      <c r="H5" s="128">
        <v>46.706710958216298</v>
      </c>
      <c r="I5" s="128">
        <v>40.096008048818078</v>
      </c>
      <c r="J5" s="128">
        <v>33.318638612403831</v>
      </c>
      <c r="K5" s="128">
        <v>26.602769181214306</v>
      </c>
      <c r="L5" s="128">
        <v>20.098063009405795</v>
      </c>
      <c r="M5" s="128">
        <v>19.929111109126257</v>
      </c>
      <c r="N5" s="128">
        <v>19.02594852328631</v>
      </c>
      <c r="O5" s="128">
        <v>18.599448208372692</v>
      </c>
      <c r="P5" s="128">
        <v>17.749898285443269</v>
      </c>
      <c r="Q5" s="128">
        <v>17.271780014608101</v>
      </c>
      <c r="R5" s="128">
        <v>16.263452631271669</v>
      </c>
      <c r="S5" s="128">
        <v>15.577012163973016</v>
      </c>
      <c r="T5" s="128">
        <v>16.34782572207282</v>
      </c>
      <c r="U5" s="128">
        <v>16.823277259070178</v>
      </c>
      <c r="V5" s="128">
        <v>17.399007606847086</v>
      </c>
      <c r="W5" s="128">
        <v>18.217596517270021</v>
      </c>
      <c r="X5" s="128">
        <v>18.85468658267612</v>
      </c>
      <c r="Y5" s="128">
        <v>19.118314091449399</v>
      </c>
      <c r="Z5" s="128">
        <v>19.998593039761957</v>
      </c>
      <c r="AA5" s="128">
        <v>20.340563017756541</v>
      </c>
    </row>
    <row r="6" spans="1:27" ht="19.5">
      <c r="A6" s="8">
        <v>3</v>
      </c>
      <c r="B6" s="9" t="s">
        <v>134</v>
      </c>
      <c r="C6" s="7" t="s">
        <v>77</v>
      </c>
      <c r="D6" s="128">
        <v>100.85094780663421</v>
      </c>
      <c r="E6" s="128">
        <v>58.941951887854636</v>
      </c>
      <c r="F6" s="128">
        <v>56.744468868657925</v>
      </c>
      <c r="G6" s="128">
        <v>55.009698064423539</v>
      </c>
      <c r="H6" s="128">
        <v>59.426076365243247</v>
      </c>
      <c r="I6" s="128">
        <v>61.616206313491134</v>
      </c>
      <c r="J6" s="128">
        <v>62.660442700935143</v>
      </c>
      <c r="K6" s="128">
        <v>60.176358807217525</v>
      </c>
      <c r="L6" s="128">
        <v>60.130801939340671</v>
      </c>
      <c r="M6" s="128">
        <v>56.221560162371311</v>
      </c>
      <c r="N6" s="128">
        <v>53.381201111988538</v>
      </c>
      <c r="O6" s="128">
        <v>50.321280829978846</v>
      </c>
      <c r="P6" s="128">
        <v>47.605140354508201</v>
      </c>
      <c r="Q6" s="128">
        <v>48.176563870259173</v>
      </c>
      <c r="R6" s="128">
        <v>47.285122625406736</v>
      </c>
      <c r="S6" s="128">
        <v>48.561004501273111</v>
      </c>
      <c r="T6" s="128">
        <v>49.861975048162179</v>
      </c>
      <c r="U6" s="128">
        <v>49.44534305891478</v>
      </c>
      <c r="V6" s="128">
        <v>49.741157603514502</v>
      </c>
      <c r="W6" s="128">
        <v>52.908182050532382</v>
      </c>
      <c r="X6" s="128">
        <v>55.558361067298591</v>
      </c>
      <c r="Y6" s="128">
        <v>56.009228147668445</v>
      </c>
      <c r="Z6" s="128">
        <v>55.943079099302736</v>
      </c>
      <c r="AA6" s="128">
        <v>59.921352810369733</v>
      </c>
    </row>
    <row r="7" spans="1:27" ht="16.899999999999999" customHeight="1">
      <c r="A7" s="8">
        <v>4</v>
      </c>
      <c r="B7" s="9" t="s">
        <v>64</v>
      </c>
      <c r="C7" s="7" t="s">
        <v>78</v>
      </c>
      <c r="D7" s="10"/>
      <c r="E7" s="10">
        <v>4.4521980673000003</v>
      </c>
      <c r="F7" s="10">
        <v>273.00791863439798</v>
      </c>
      <c r="G7" s="10">
        <v>295.70651951590793</v>
      </c>
      <c r="H7" s="10">
        <v>337.73537295422454</v>
      </c>
      <c r="I7" s="10">
        <v>462.58838286039503</v>
      </c>
      <c r="J7" s="10">
        <v>587.99902301543648</v>
      </c>
      <c r="K7" s="10">
        <v>643.64038288848383</v>
      </c>
      <c r="L7" s="10">
        <v>889.53051898408967</v>
      </c>
      <c r="M7" s="10">
        <v>946.83849524604409</v>
      </c>
      <c r="N7" s="10">
        <v>1019.573977135523</v>
      </c>
      <c r="O7" s="10">
        <v>1068.8977082153804</v>
      </c>
      <c r="P7" s="10">
        <v>1072.9936927894878</v>
      </c>
      <c r="Q7" s="10">
        <v>1144.648974385153</v>
      </c>
      <c r="R7" s="10">
        <v>1259.5725250986548</v>
      </c>
      <c r="S7" s="10">
        <v>1328.2196652793807</v>
      </c>
      <c r="T7" s="10">
        <v>1619.8685950891506</v>
      </c>
      <c r="U7" s="10">
        <v>1698.5359490201456</v>
      </c>
      <c r="V7" s="10">
        <v>1740.3146412996541</v>
      </c>
      <c r="W7" s="10">
        <v>1968.3870421758411</v>
      </c>
      <c r="X7" s="10">
        <v>2119.4987393635147</v>
      </c>
      <c r="Y7" s="10">
        <v>2258.3613396222704</v>
      </c>
      <c r="Z7" s="10">
        <v>2529.7508260653917</v>
      </c>
      <c r="AA7" s="128">
        <v>2706.4907232785122</v>
      </c>
    </row>
    <row r="8" spans="1:27" ht="19.5" customHeight="1">
      <c r="A8" s="8">
        <v>5</v>
      </c>
      <c r="B8" s="9" t="s">
        <v>65</v>
      </c>
      <c r="C8" s="7" t="s">
        <v>78</v>
      </c>
      <c r="D8" s="10"/>
      <c r="E8" s="10"/>
      <c r="F8" s="10"/>
      <c r="G8" s="10"/>
      <c r="H8" s="10"/>
      <c r="I8" s="10"/>
      <c r="J8" s="10"/>
      <c r="K8" s="10"/>
      <c r="L8" s="10"/>
      <c r="M8" s="10">
        <v>29.7897</v>
      </c>
      <c r="N8" s="10">
        <v>448.50551999999999</v>
      </c>
      <c r="O8" s="10">
        <v>348.18342999999999</v>
      </c>
      <c r="P8" s="10">
        <v>622.50438999999994</v>
      </c>
      <c r="Q8" s="10">
        <v>529.87043000000006</v>
      </c>
      <c r="R8" s="10">
        <v>530.26025000000004</v>
      </c>
      <c r="S8" s="10">
        <v>236.45209</v>
      </c>
      <c r="T8" s="10">
        <v>199.76373000000001</v>
      </c>
      <c r="U8" s="10">
        <v>196.66117</v>
      </c>
      <c r="V8" s="10">
        <v>209.06523999999999</v>
      </c>
      <c r="W8" s="10">
        <v>84.059209999999993</v>
      </c>
      <c r="X8" s="10">
        <v>127.77903999999999</v>
      </c>
      <c r="Y8" s="10">
        <v>12.669689999999999</v>
      </c>
      <c r="Z8" s="10">
        <v>10.75381</v>
      </c>
      <c r="AA8" s="128">
        <v>9.6458399999999997</v>
      </c>
    </row>
    <row r="9" spans="1:27" ht="19.5">
      <c r="A9" s="8">
        <v>6</v>
      </c>
      <c r="B9" s="11" t="s">
        <v>135</v>
      </c>
      <c r="C9" s="12" t="s">
        <v>78</v>
      </c>
      <c r="D9" s="10"/>
      <c r="E9" s="10"/>
      <c r="F9" s="10"/>
      <c r="G9" s="10"/>
      <c r="H9" s="10"/>
      <c r="I9" s="10"/>
      <c r="J9" s="10">
        <v>7.2777600000000003E-3</v>
      </c>
      <c r="K9" s="10">
        <v>1.6535472</v>
      </c>
      <c r="L9" s="10">
        <v>1.6874507999999999</v>
      </c>
      <c r="M9" s="10">
        <v>1.6951115999999999</v>
      </c>
      <c r="N9" s="10">
        <v>1.7153351999999999</v>
      </c>
      <c r="O9" s="10">
        <v>1.7348292000000001</v>
      </c>
      <c r="P9" s="10">
        <v>1.7348292000000001</v>
      </c>
      <c r="Q9" s="10">
        <v>1.7493984</v>
      </c>
      <c r="R9" s="10">
        <v>1.826622</v>
      </c>
      <c r="S9" s="10">
        <v>1.9252776</v>
      </c>
      <c r="T9" s="10">
        <v>2.0088623999999999</v>
      </c>
      <c r="U9" s="10">
        <v>2.0128751999999999</v>
      </c>
      <c r="V9" s="10">
        <v>2.0616672</v>
      </c>
      <c r="W9" s="10">
        <v>2.096899128</v>
      </c>
      <c r="X9" s="10">
        <v>2.1523047239999999</v>
      </c>
      <c r="Y9" s="10">
        <v>2.3187600000000002</v>
      </c>
      <c r="Z9" s="10">
        <v>2.3050799999999998</v>
      </c>
      <c r="AA9" s="128">
        <v>2.37</v>
      </c>
    </row>
    <row r="10" spans="1:27" ht="92.25" customHeight="1">
      <c r="A10" s="8">
        <v>7</v>
      </c>
      <c r="B10" s="13" t="s">
        <v>136</v>
      </c>
      <c r="C10" s="14" t="s">
        <v>77</v>
      </c>
      <c r="D10" s="129">
        <f t="shared" ref="D10:AA10" si="0">D4+D5+D6+0.001*(D7+D8+D9)</f>
        <v>386.68279010586372</v>
      </c>
      <c r="E10" s="129">
        <f t="shared" si="0"/>
        <v>260.56769308680867</v>
      </c>
      <c r="F10" s="129">
        <f t="shared" si="0"/>
        <v>260.43412355665492</v>
      </c>
      <c r="G10" s="129">
        <f t="shared" si="0"/>
        <v>247.38650715352259</v>
      </c>
      <c r="H10" s="129">
        <f t="shared" si="0"/>
        <v>263.99537108421549</v>
      </c>
      <c r="I10" s="129">
        <f t="shared" si="0"/>
        <v>278.02952203140268</v>
      </c>
      <c r="J10" s="129">
        <f t="shared" si="0"/>
        <v>282.92277343083214</v>
      </c>
      <c r="K10" s="129">
        <f t="shared" si="0"/>
        <v>287.46639161368711</v>
      </c>
      <c r="L10" s="129">
        <f t="shared" si="0"/>
        <v>301.6947880306704</v>
      </c>
      <c r="M10" s="129">
        <f t="shared" si="0"/>
        <v>303.87367772092455</v>
      </c>
      <c r="N10" s="129">
        <f t="shared" si="0"/>
        <v>300.70791730026673</v>
      </c>
      <c r="O10" s="129">
        <f t="shared" si="0"/>
        <v>294.88925849935652</v>
      </c>
      <c r="P10" s="129">
        <f t="shared" si="0"/>
        <v>315.8555060059266</v>
      </c>
      <c r="Q10" s="129">
        <f t="shared" si="0"/>
        <v>306.11226938719295</v>
      </c>
      <c r="R10" s="129">
        <f t="shared" si="0"/>
        <v>311.68556550147338</v>
      </c>
      <c r="S10" s="129">
        <f t="shared" si="0"/>
        <v>320.86953837469218</v>
      </c>
      <c r="T10" s="129">
        <f t="shared" si="0"/>
        <v>342.32112168142487</v>
      </c>
      <c r="U10" s="129">
        <f t="shared" si="0"/>
        <v>346.82710852182032</v>
      </c>
      <c r="V10" s="129">
        <f t="shared" si="0"/>
        <v>346.78734411029285</v>
      </c>
      <c r="W10" s="129">
        <f t="shared" si="0"/>
        <v>366.65679775654195</v>
      </c>
      <c r="X10" s="129">
        <f t="shared" si="0"/>
        <v>383.83656549006173</v>
      </c>
      <c r="Y10" s="129">
        <f t="shared" si="0"/>
        <v>352.69065361500412</v>
      </c>
      <c r="Z10" s="129">
        <f t="shared" si="0"/>
        <v>333.97096169715189</v>
      </c>
      <c r="AA10" s="129">
        <f t="shared" si="0"/>
        <v>338.12335657991986</v>
      </c>
    </row>
    <row r="11" spans="1:27" ht="93.75" customHeight="1">
      <c r="A11" s="8">
        <v>8</v>
      </c>
      <c r="B11" s="9" t="s">
        <v>66</v>
      </c>
      <c r="C11" s="7" t="s">
        <v>77</v>
      </c>
      <c r="D11" s="26">
        <v>-6.4962099999999996</v>
      </c>
      <c r="E11" s="26">
        <v>17.826150000000002</v>
      </c>
      <c r="F11" s="26">
        <v>42.71078</v>
      </c>
      <c r="G11" s="26">
        <v>57.00779</v>
      </c>
      <c r="H11" s="26">
        <v>59.623559999999998</v>
      </c>
      <c r="I11" s="26">
        <v>68.706869999999995</v>
      </c>
      <c r="J11" s="26">
        <v>73.131979999999999</v>
      </c>
      <c r="K11" s="26">
        <v>83.158609999999996</v>
      </c>
      <c r="L11" s="26">
        <v>96.317130000000006</v>
      </c>
      <c r="M11" s="26">
        <v>84.769630000000006</v>
      </c>
      <c r="N11" s="26">
        <v>77.727770000000007</v>
      </c>
      <c r="O11" s="26">
        <v>70.503500000000003</v>
      </c>
      <c r="P11" s="26">
        <v>65.559359999999998</v>
      </c>
      <c r="Q11" s="26">
        <v>49.128830000000001</v>
      </c>
      <c r="R11" s="26">
        <v>34.503860000000003</v>
      </c>
      <c r="S11" s="26">
        <v>19.132249999999999</v>
      </c>
      <c r="T11" s="26">
        <v>19.330189999999998</v>
      </c>
      <c r="U11" s="26">
        <v>20.87022</v>
      </c>
      <c r="V11" s="26">
        <v>19.045770000000001</v>
      </c>
      <c r="W11" s="26">
        <v>25.206779999999998</v>
      </c>
      <c r="X11" s="26">
        <v>20.668200000000002</v>
      </c>
      <c r="Y11" s="26">
        <v>14.36684</v>
      </c>
      <c r="Z11" s="26">
        <v>8.1271599999999999</v>
      </c>
      <c r="AA11" s="130">
        <v>2.7143600000000001</v>
      </c>
    </row>
    <row r="12" spans="1:27" ht="64.900000000000006" customHeight="1">
      <c r="A12" s="8">
        <v>9</v>
      </c>
      <c r="B12" s="16" t="s">
        <v>137</v>
      </c>
      <c r="C12" s="17" t="s">
        <v>77</v>
      </c>
      <c r="D12" s="15">
        <f>D10+D11</f>
        <v>380.1865801058637</v>
      </c>
      <c r="E12" s="15">
        <f t="shared" ref="E12:V12" si="1">E10+E11</f>
        <v>278.39384308680866</v>
      </c>
      <c r="F12" s="15">
        <f t="shared" si="1"/>
        <v>303.14490355665492</v>
      </c>
      <c r="G12" s="15">
        <f t="shared" si="1"/>
        <v>304.39429715352259</v>
      </c>
      <c r="H12" s="15">
        <f t="shared" si="1"/>
        <v>323.61893108421549</v>
      </c>
      <c r="I12" s="15">
        <f t="shared" si="1"/>
        <v>346.73639203140266</v>
      </c>
      <c r="J12" s="15">
        <f t="shared" si="1"/>
        <v>356.05475343083214</v>
      </c>
      <c r="K12" s="15">
        <f t="shared" si="1"/>
        <v>370.62500161368712</v>
      </c>
      <c r="L12" s="15">
        <f t="shared" si="1"/>
        <v>398.01191803067042</v>
      </c>
      <c r="M12" s="15">
        <f t="shared" si="1"/>
        <v>388.64330772092455</v>
      </c>
      <c r="N12" s="15">
        <f t="shared" si="1"/>
        <v>378.43568730026675</v>
      </c>
      <c r="O12" s="15">
        <f t="shared" si="1"/>
        <v>365.39275849935655</v>
      </c>
      <c r="P12" s="15">
        <f t="shared" si="1"/>
        <v>381.41486600592657</v>
      </c>
      <c r="Q12" s="15">
        <f t="shared" si="1"/>
        <v>355.24109938719295</v>
      </c>
      <c r="R12" s="15">
        <f t="shared" si="1"/>
        <v>346.18942550147335</v>
      </c>
      <c r="S12" s="15">
        <f t="shared" si="1"/>
        <v>340.00178837469218</v>
      </c>
      <c r="T12" s="15">
        <f t="shared" si="1"/>
        <v>361.65131168142489</v>
      </c>
      <c r="U12" s="15">
        <f t="shared" si="1"/>
        <v>367.69732852182034</v>
      </c>
      <c r="V12" s="15">
        <f t="shared" si="1"/>
        <v>365.83311411029285</v>
      </c>
      <c r="W12" s="15">
        <f>W10+W11</f>
        <v>391.86357775654193</v>
      </c>
      <c r="X12" s="15">
        <f>X10+X11</f>
        <v>404.50476549006174</v>
      </c>
      <c r="Y12" s="15">
        <f>Y10+Y11</f>
        <v>367.05749361500415</v>
      </c>
      <c r="Z12" s="15">
        <f>Z10+Z11</f>
        <v>342.0981216971519</v>
      </c>
      <c r="AA12" s="15">
        <f>AA10+AA11</f>
        <v>340.83771657991986</v>
      </c>
    </row>
    <row r="13" spans="1:27" ht="16.5" customHeight="1">
      <c r="A13" s="18"/>
      <c r="B13" s="19" t="s">
        <v>57</v>
      </c>
      <c r="C13" s="113" t="s">
        <v>87</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row>
    <row r="14" spans="1:27">
      <c r="A14" s="4"/>
      <c r="B14" s="5"/>
      <c r="C14" s="6" t="s">
        <v>62</v>
      </c>
      <c r="D14" s="6">
        <v>1990</v>
      </c>
      <c r="E14" s="6">
        <v>1995</v>
      </c>
      <c r="F14" s="6">
        <v>2000</v>
      </c>
      <c r="G14" s="6">
        <v>2001</v>
      </c>
      <c r="H14" s="6">
        <v>2002</v>
      </c>
      <c r="I14" s="6">
        <v>2003</v>
      </c>
      <c r="J14" s="6">
        <v>2004</v>
      </c>
      <c r="K14" s="6">
        <v>2005</v>
      </c>
      <c r="L14" s="6">
        <v>2006</v>
      </c>
      <c r="M14" s="6">
        <v>2007</v>
      </c>
      <c r="N14" s="6">
        <v>2008</v>
      </c>
      <c r="O14" s="6">
        <v>2009</v>
      </c>
      <c r="P14" s="6">
        <v>2010</v>
      </c>
      <c r="Q14" s="6">
        <v>2011</v>
      </c>
      <c r="R14" s="6">
        <v>2012</v>
      </c>
      <c r="S14" s="6">
        <v>2013</v>
      </c>
      <c r="T14" s="6">
        <v>2014</v>
      </c>
      <c r="U14" s="6">
        <v>2015</v>
      </c>
      <c r="V14" s="6">
        <v>2016</v>
      </c>
      <c r="W14" s="6">
        <v>2017</v>
      </c>
      <c r="X14" s="6">
        <v>2018</v>
      </c>
      <c r="Y14" s="6">
        <v>2019</v>
      </c>
      <c r="Z14" s="6">
        <v>2020</v>
      </c>
      <c r="AA14" s="6">
        <v>2021</v>
      </c>
    </row>
    <row r="15" spans="1:27" ht="15">
      <c r="A15" s="8">
        <v>10</v>
      </c>
      <c r="B15" s="20" t="s">
        <v>88</v>
      </c>
      <c r="C15" s="14" t="s">
        <v>77</v>
      </c>
      <c r="D15" s="21">
        <v>316.24446999999998</v>
      </c>
      <c r="E15" s="21">
        <v>192.99123</v>
      </c>
      <c r="F15" s="21">
        <v>168.95996</v>
      </c>
      <c r="G15" s="21">
        <v>161.52457999999999</v>
      </c>
      <c r="H15" s="21">
        <v>183.86994000000001</v>
      </c>
      <c r="I15" s="21">
        <v>201.90384</v>
      </c>
      <c r="J15" s="21">
        <v>212.54966000000002</v>
      </c>
      <c r="K15" s="21">
        <v>222.57089999999999</v>
      </c>
      <c r="L15" s="21">
        <v>240.99903</v>
      </c>
      <c r="M15" s="21">
        <v>242.02986999999999</v>
      </c>
      <c r="N15" s="21">
        <v>240.71956</v>
      </c>
      <c r="O15" s="21">
        <v>235.32221999999999</v>
      </c>
      <c r="P15" s="21">
        <v>257.82069000000001</v>
      </c>
      <c r="Q15" s="21">
        <v>248.61958999999999</v>
      </c>
      <c r="R15" s="21">
        <v>254.73801</v>
      </c>
      <c r="S15" s="21">
        <v>261.72411999999997</v>
      </c>
      <c r="T15" s="21">
        <v>281.21302000000003</v>
      </c>
      <c r="U15" s="21">
        <v>282.81683000000004</v>
      </c>
      <c r="V15" s="21">
        <v>282.27812</v>
      </c>
      <c r="W15" s="21">
        <v>299.69688000000002</v>
      </c>
      <c r="X15" s="21">
        <v>316.16278999999997</v>
      </c>
      <c r="Y15" s="21">
        <v>282.37741999999997</v>
      </c>
      <c r="Z15" s="21">
        <v>259.50241</v>
      </c>
      <c r="AA15" s="131">
        <v>261.93251000000004</v>
      </c>
    </row>
    <row r="16" spans="1:27" ht="15">
      <c r="A16" s="8">
        <v>11</v>
      </c>
      <c r="B16" s="22" t="s">
        <v>67</v>
      </c>
      <c r="C16" s="23" t="s">
        <v>79</v>
      </c>
      <c r="D16" s="10">
        <f>D15-D17-D18</f>
        <v>219.55146999999999</v>
      </c>
      <c r="E16" s="10">
        <f t="shared" ref="E16:T16" si="2">E15-E17-E18</f>
        <v>141.99023</v>
      </c>
      <c r="F16" s="10">
        <f t="shared" si="2"/>
        <v>110.58996</v>
      </c>
      <c r="G16" s="10">
        <f t="shared" si="2"/>
        <v>103.36257999999998</v>
      </c>
      <c r="H16" s="10">
        <f t="shared" si="2"/>
        <v>118.63394000000001</v>
      </c>
      <c r="I16" s="10">
        <f t="shared" si="2"/>
        <v>133.06184000000002</v>
      </c>
      <c r="J16" s="10">
        <f t="shared" si="2"/>
        <v>142.00966</v>
      </c>
      <c r="K16" s="10">
        <f t="shared" si="2"/>
        <v>153.04989999999998</v>
      </c>
      <c r="L16" s="10">
        <f t="shared" si="2"/>
        <v>169.46803000000003</v>
      </c>
      <c r="M16" s="10">
        <f t="shared" si="2"/>
        <v>172.12586999999999</v>
      </c>
      <c r="N16" s="10">
        <f t="shared" si="2"/>
        <v>172.61756</v>
      </c>
      <c r="O16" s="10">
        <f t="shared" si="2"/>
        <v>170.58622</v>
      </c>
      <c r="P16" s="10">
        <f t="shared" si="2"/>
        <v>196.25369000000001</v>
      </c>
      <c r="Q16" s="10">
        <f t="shared" si="2"/>
        <v>184.85359</v>
      </c>
      <c r="R16" s="10">
        <f t="shared" si="2"/>
        <v>189.25101000000001</v>
      </c>
      <c r="S16" s="10">
        <f t="shared" si="2"/>
        <v>196.40711999999996</v>
      </c>
      <c r="T16" s="10">
        <f t="shared" si="2"/>
        <v>215.56901999999999</v>
      </c>
      <c r="U16" s="10">
        <v>233.33</v>
      </c>
      <c r="V16" s="10">
        <v>247.59</v>
      </c>
      <c r="W16" s="10">
        <v>236.33</v>
      </c>
      <c r="X16" s="10">
        <v>249.84</v>
      </c>
      <c r="Y16" s="10">
        <v>218.05</v>
      </c>
      <c r="Z16" s="10">
        <v>205.35</v>
      </c>
      <c r="AA16" s="128">
        <v>196.28</v>
      </c>
    </row>
    <row r="17" spans="1:27" ht="15">
      <c r="A17" s="8">
        <v>12</v>
      </c>
      <c r="B17" s="22" t="s">
        <v>68</v>
      </c>
      <c r="C17" s="23" t="s">
        <v>79</v>
      </c>
      <c r="D17" s="10">
        <v>22.545999999999999</v>
      </c>
      <c r="E17" s="10">
        <v>9.1010000000000009</v>
      </c>
      <c r="F17" s="10">
        <v>9.7129999999999992</v>
      </c>
      <c r="G17" s="10">
        <v>10.757999999999999</v>
      </c>
      <c r="H17" s="10">
        <v>13.037000000000001</v>
      </c>
      <c r="I17" s="10">
        <v>14.569000000000001</v>
      </c>
      <c r="J17" s="10">
        <v>14.996</v>
      </c>
      <c r="K17" s="10">
        <v>16.872</v>
      </c>
      <c r="L17" s="10">
        <v>19.056999999999999</v>
      </c>
      <c r="M17" s="10">
        <v>21.795000000000002</v>
      </c>
      <c r="N17" s="10">
        <v>22.733000000000001</v>
      </c>
      <c r="O17" s="10">
        <v>22.231999999999999</v>
      </c>
      <c r="P17" s="10">
        <v>21.678000000000001</v>
      </c>
      <c r="Q17" s="10">
        <v>22.327000000000002</v>
      </c>
      <c r="R17" s="10">
        <v>25.117999999999999</v>
      </c>
      <c r="S17" s="10">
        <v>23.292000000000002</v>
      </c>
      <c r="T17" s="10">
        <v>24.434000000000001</v>
      </c>
      <c r="U17" s="10">
        <v>22.045000000000002</v>
      </c>
      <c r="V17" s="10">
        <v>23.202000000000002</v>
      </c>
      <c r="W17" s="10">
        <v>24.617999999999999</v>
      </c>
      <c r="X17" s="10">
        <v>26.434000000000001</v>
      </c>
      <c r="Y17" s="10">
        <v>26.902999999999999</v>
      </c>
      <c r="Z17" s="10">
        <v>19.341999999999999</v>
      </c>
      <c r="AA17" s="128">
        <v>25.166</v>
      </c>
    </row>
    <row r="18" spans="1:27" ht="30.6" customHeight="1">
      <c r="A18" s="8">
        <v>13</v>
      </c>
      <c r="B18" s="24" t="s">
        <v>85</v>
      </c>
      <c r="C18" s="14" t="s">
        <v>77</v>
      </c>
      <c r="D18" s="10">
        <v>74.147000000000006</v>
      </c>
      <c r="E18" s="10">
        <v>41.9</v>
      </c>
      <c r="F18" s="10">
        <v>48.656999999999996</v>
      </c>
      <c r="G18" s="10">
        <v>47.404000000000003</v>
      </c>
      <c r="H18" s="10">
        <v>52.198999999999998</v>
      </c>
      <c r="I18" s="10">
        <v>54.273000000000003</v>
      </c>
      <c r="J18" s="10">
        <v>55.543999999999997</v>
      </c>
      <c r="K18" s="10">
        <v>52.649000000000001</v>
      </c>
      <c r="L18" s="10">
        <v>52.473999999999997</v>
      </c>
      <c r="M18" s="10">
        <v>48.109000000000002</v>
      </c>
      <c r="N18" s="10">
        <v>45.369</v>
      </c>
      <c r="O18" s="10">
        <v>42.503999999999998</v>
      </c>
      <c r="P18" s="10">
        <v>39.889000000000003</v>
      </c>
      <c r="Q18" s="10">
        <v>41.439</v>
      </c>
      <c r="R18" s="10">
        <v>40.369</v>
      </c>
      <c r="S18" s="10">
        <v>42.024999999999999</v>
      </c>
      <c r="T18" s="10">
        <v>41.21</v>
      </c>
      <c r="U18" s="10">
        <v>39.497</v>
      </c>
      <c r="V18" s="10">
        <v>36.908999999999999</v>
      </c>
      <c r="W18" s="10">
        <v>38.749000000000002</v>
      </c>
      <c r="X18" s="10">
        <v>39.893000000000001</v>
      </c>
      <c r="Y18" s="10">
        <v>37.424999999999997</v>
      </c>
      <c r="Z18" s="10">
        <v>34.808</v>
      </c>
      <c r="AA18" s="128">
        <v>40.481000000000002</v>
      </c>
    </row>
    <row r="19" spans="1:27" ht="31.5">
      <c r="A19" s="8">
        <v>14</v>
      </c>
      <c r="B19" s="25" t="s">
        <v>69</v>
      </c>
      <c r="C19" s="14" t="s">
        <v>77</v>
      </c>
      <c r="D19" s="10">
        <v>22.737400000000001</v>
      </c>
      <c r="E19" s="10">
        <v>13.99009</v>
      </c>
      <c r="F19" s="10">
        <v>17.34132</v>
      </c>
      <c r="G19" s="10">
        <v>18.159779999999998</v>
      </c>
      <c r="H19" s="10">
        <v>18.41338</v>
      </c>
      <c r="I19" s="10">
        <v>20.19454</v>
      </c>
      <c r="J19" s="10">
        <v>20.326220000000003</v>
      </c>
      <c r="K19" s="10">
        <v>20.853669999999997</v>
      </c>
      <c r="L19" s="10">
        <v>22.444700000000001</v>
      </c>
      <c r="M19" s="10">
        <v>23.387310000000003</v>
      </c>
      <c r="N19" s="10">
        <v>21.813779999999998</v>
      </c>
      <c r="O19" s="10">
        <v>21.29945</v>
      </c>
      <c r="P19" s="10">
        <v>20.182939999999999</v>
      </c>
      <c r="Q19" s="10">
        <v>21.131869999999999</v>
      </c>
      <c r="R19" s="10">
        <v>21.36477</v>
      </c>
      <c r="S19" s="10">
        <v>23.654619999999998</v>
      </c>
      <c r="T19" s="10">
        <v>24.135950000000001</v>
      </c>
      <c r="U19" s="10">
        <v>25.774750000000001</v>
      </c>
      <c r="V19" s="10">
        <v>24.840589999999999</v>
      </c>
      <c r="W19" s="10">
        <v>25.563970000000001</v>
      </c>
      <c r="X19" s="10">
        <v>24.53575</v>
      </c>
      <c r="Y19" s="10">
        <v>25.792759999999998</v>
      </c>
      <c r="Z19" s="10">
        <v>27.031369999999999</v>
      </c>
      <c r="AA19" s="128">
        <v>27.083919999999999</v>
      </c>
    </row>
    <row r="20" spans="1:27" ht="30">
      <c r="A20" s="8">
        <v>15</v>
      </c>
      <c r="B20" s="20" t="s">
        <v>86</v>
      </c>
      <c r="C20" s="14" t="s">
        <v>77</v>
      </c>
      <c r="D20" s="10"/>
      <c r="E20" s="10"/>
      <c r="F20" s="10"/>
      <c r="G20" s="10"/>
      <c r="H20" s="10"/>
      <c r="I20" s="10"/>
      <c r="J20" s="10"/>
      <c r="K20" s="10"/>
      <c r="L20" s="10"/>
      <c r="M20" s="10"/>
      <c r="N20" s="10"/>
      <c r="O20" s="10"/>
      <c r="P20" s="10"/>
      <c r="Q20" s="10"/>
      <c r="R20" s="10"/>
      <c r="S20" s="10"/>
      <c r="T20" s="10"/>
      <c r="U20" s="10"/>
      <c r="V20" s="10"/>
      <c r="W20" s="10"/>
      <c r="X20" s="10"/>
      <c r="Y20" s="10"/>
      <c r="Z20" s="10"/>
      <c r="AA20" s="128"/>
    </row>
    <row r="21" spans="1:27" ht="15.75">
      <c r="A21" s="8">
        <v>16</v>
      </c>
      <c r="B21" s="25" t="s">
        <v>70</v>
      </c>
      <c r="C21" s="14" t="s">
        <v>77</v>
      </c>
      <c r="D21" s="10">
        <v>43.860949999999995</v>
      </c>
      <c r="E21" s="10">
        <v>50.143380000000001</v>
      </c>
      <c r="F21" s="10">
        <v>70.620380000000011</v>
      </c>
      <c r="G21" s="10">
        <v>64.111289999999997</v>
      </c>
      <c r="H21" s="10">
        <v>58.155410000000003</v>
      </c>
      <c r="I21" s="10">
        <v>52.349910000000001</v>
      </c>
      <c r="J21" s="10">
        <v>46.385120000000001</v>
      </c>
      <c r="K21" s="10">
        <v>40.313209999999998</v>
      </c>
      <c r="L21" s="10">
        <v>34.378879999999995</v>
      </c>
      <c r="M21" s="10">
        <v>34.527190000000004</v>
      </c>
      <c r="N21" s="10">
        <v>34.12182</v>
      </c>
      <c r="O21" s="10">
        <v>33.974499999999999</v>
      </c>
      <c r="P21" s="10">
        <v>33.385839999999995</v>
      </c>
      <c r="Q21" s="10">
        <v>31.88991</v>
      </c>
      <c r="R21" s="10">
        <v>30.973610000000001</v>
      </c>
      <c r="S21" s="10">
        <v>30.773520000000001</v>
      </c>
      <c r="T21" s="10">
        <v>32.104950000000002</v>
      </c>
      <c r="U21" s="10">
        <v>33.304859999999998</v>
      </c>
      <c r="V21" s="10">
        <v>34.566209999999998</v>
      </c>
      <c r="W21" s="10">
        <v>36.2286</v>
      </c>
      <c r="X21" s="10">
        <v>37.856180000000002</v>
      </c>
      <c r="Y21" s="10">
        <v>39.10192</v>
      </c>
      <c r="Z21" s="10">
        <v>41.419519999999999</v>
      </c>
      <c r="AA21" s="128">
        <v>42.84543</v>
      </c>
    </row>
    <row r="22" spans="1:27" ht="67.5" customHeight="1">
      <c r="A22" s="8">
        <v>17</v>
      </c>
      <c r="B22" s="25" t="s">
        <v>71</v>
      </c>
      <c r="C22" s="14" t="s">
        <v>77</v>
      </c>
      <c r="D22" s="26">
        <v>-6.4962099999999996</v>
      </c>
      <c r="E22" s="26">
        <v>17.826150000000002</v>
      </c>
      <c r="F22" s="26">
        <v>42.71078</v>
      </c>
      <c r="G22" s="26">
        <v>57.00779</v>
      </c>
      <c r="H22" s="26">
        <v>59.623559999999998</v>
      </c>
      <c r="I22" s="26">
        <v>68.706869999999995</v>
      </c>
      <c r="J22" s="26">
        <v>73.131979999999999</v>
      </c>
      <c r="K22" s="26">
        <v>83.158609999999996</v>
      </c>
      <c r="L22" s="26">
        <v>96.317130000000006</v>
      </c>
      <c r="M22" s="26">
        <v>84.769630000000006</v>
      </c>
      <c r="N22" s="26">
        <v>77.727770000000007</v>
      </c>
      <c r="O22" s="26">
        <v>70.503500000000003</v>
      </c>
      <c r="P22" s="26">
        <v>65.559359999999998</v>
      </c>
      <c r="Q22" s="26">
        <v>49.128830000000001</v>
      </c>
      <c r="R22" s="26">
        <v>34.503860000000003</v>
      </c>
      <c r="S22" s="26">
        <v>19.132249999999999</v>
      </c>
      <c r="T22" s="26">
        <v>19.330189999999998</v>
      </c>
      <c r="U22" s="26">
        <v>20.87022</v>
      </c>
      <c r="V22" s="26">
        <v>19.045770000000001</v>
      </c>
      <c r="W22" s="26">
        <v>25.206779999999998</v>
      </c>
      <c r="X22" s="26">
        <v>20.668200000000002</v>
      </c>
      <c r="Y22" s="26">
        <v>14.36684</v>
      </c>
      <c r="Z22" s="26">
        <v>8.1271599999999999</v>
      </c>
      <c r="AA22" s="130">
        <v>2.7143600000000001</v>
      </c>
    </row>
    <row r="23" spans="1:27" ht="15.75">
      <c r="A23" s="8">
        <v>18</v>
      </c>
      <c r="B23" s="25" t="s">
        <v>72</v>
      </c>
      <c r="C23" s="14" t="s">
        <v>77</v>
      </c>
      <c r="D23" s="10">
        <v>3.8399699999999997</v>
      </c>
      <c r="E23" s="10">
        <v>3.44299</v>
      </c>
      <c r="F23" s="10">
        <v>3.51247</v>
      </c>
      <c r="G23" s="10">
        <v>3.5908600000000002</v>
      </c>
      <c r="H23" s="10">
        <v>3.5566399999999998</v>
      </c>
      <c r="I23" s="10">
        <v>3.5812300000000001</v>
      </c>
      <c r="J23" s="10">
        <v>3.6617800000000003</v>
      </c>
      <c r="K23" s="10">
        <v>3.7286100000000002</v>
      </c>
      <c r="L23" s="10">
        <v>3.8721799999999997</v>
      </c>
      <c r="M23" s="10">
        <v>3.9293100000000001</v>
      </c>
      <c r="N23" s="10">
        <v>4.0527499999999996</v>
      </c>
      <c r="O23" s="10">
        <v>4.2930900000000003</v>
      </c>
      <c r="P23" s="10">
        <v>4.4660299999999999</v>
      </c>
      <c r="Q23" s="10">
        <v>4.4708999999999994</v>
      </c>
      <c r="R23" s="10">
        <v>4.6091800000000003</v>
      </c>
      <c r="S23" s="10">
        <v>4.7172799999999997</v>
      </c>
      <c r="T23" s="10">
        <v>4.8671999999999995</v>
      </c>
      <c r="U23" s="10">
        <v>4.9306599999999996</v>
      </c>
      <c r="V23" s="10">
        <v>5.10243</v>
      </c>
      <c r="W23" s="10">
        <v>5.1673500000000008</v>
      </c>
      <c r="X23" s="10">
        <v>5.2818500000000004</v>
      </c>
      <c r="Y23" s="10">
        <v>5.4185600000000003</v>
      </c>
      <c r="Z23" s="10">
        <v>6.0176600000000002</v>
      </c>
      <c r="AA23" s="128">
        <v>6.2615100000000004</v>
      </c>
    </row>
    <row r="24" spans="1:27" ht="16.5" customHeight="1">
      <c r="A24" s="18"/>
      <c r="B24" s="3"/>
      <c r="C24" s="111" t="s">
        <v>1</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row>
    <row r="25" spans="1:27">
      <c r="A25" s="4"/>
      <c r="B25" s="5"/>
      <c r="C25" s="6" t="s">
        <v>62</v>
      </c>
      <c r="D25" s="27">
        <v>1990</v>
      </c>
      <c r="E25" s="27">
        <v>1995</v>
      </c>
      <c r="F25" s="27">
        <v>2000</v>
      </c>
      <c r="G25" s="7">
        <v>2001</v>
      </c>
      <c r="H25" s="7">
        <v>2002</v>
      </c>
      <c r="I25" s="7">
        <v>2003</v>
      </c>
      <c r="J25" s="7">
        <v>2004</v>
      </c>
      <c r="K25" s="7">
        <v>2005</v>
      </c>
      <c r="L25" s="7">
        <v>2006</v>
      </c>
      <c r="M25" s="7">
        <v>2007</v>
      </c>
      <c r="N25" s="7">
        <v>2008</v>
      </c>
      <c r="O25" s="7">
        <v>2009</v>
      </c>
      <c r="P25" s="7">
        <v>2010</v>
      </c>
      <c r="Q25" s="7">
        <v>2011</v>
      </c>
      <c r="R25" s="7">
        <v>2012</v>
      </c>
      <c r="S25" s="7">
        <v>2013</v>
      </c>
      <c r="T25" s="7">
        <v>2014</v>
      </c>
      <c r="U25" s="7">
        <v>2015</v>
      </c>
      <c r="V25" s="7">
        <v>2016</v>
      </c>
      <c r="W25" s="7">
        <v>2017</v>
      </c>
      <c r="X25" s="7">
        <v>2018</v>
      </c>
      <c r="Y25" s="7">
        <v>2019</v>
      </c>
      <c r="Z25" s="7">
        <v>2020</v>
      </c>
      <c r="AA25" s="7">
        <v>2021</v>
      </c>
    </row>
    <row r="26" spans="1:27" ht="15">
      <c r="A26" s="8">
        <v>19</v>
      </c>
      <c r="B26" s="22" t="s">
        <v>73</v>
      </c>
      <c r="C26" s="23" t="s">
        <v>80</v>
      </c>
      <c r="D26" s="28"/>
      <c r="E26" s="29">
        <v>15.7</v>
      </c>
      <c r="F26" s="30">
        <v>14.9</v>
      </c>
      <c r="G26" s="31">
        <v>14.9</v>
      </c>
      <c r="H26" s="32">
        <v>14.9</v>
      </c>
      <c r="I26" s="31">
        <v>14.9</v>
      </c>
      <c r="J26" s="33">
        <v>15</v>
      </c>
      <c r="K26" s="32">
        <v>15.2</v>
      </c>
      <c r="L26" s="34">
        <v>15.3</v>
      </c>
      <c r="M26" s="32">
        <v>15.5</v>
      </c>
      <c r="N26" s="31">
        <v>15.7</v>
      </c>
      <c r="O26" s="32">
        <v>16.100000000000001</v>
      </c>
      <c r="P26" s="31">
        <v>16.3</v>
      </c>
      <c r="Q26" s="32">
        <v>16.600000000000001</v>
      </c>
      <c r="R26" s="31">
        <v>16.8</v>
      </c>
      <c r="S26" s="32">
        <v>17</v>
      </c>
      <c r="T26" s="31">
        <v>17.3</v>
      </c>
      <c r="U26" s="32">
        <v>17.5</v>
      </c>
      <c r="V26" s="31">
        <v>17.8</v>
      </c>
      <c r="W26" s="32">
        <v>18</v>
      </c>
      <c r="X26" s="35">
        <v>18.3</v>
      </c>
      <c r="Y26" s="35">
        <v>18.5</v>
      </c>
      <c r="Z26" s="36">
        <v>18.8</v>
      </c>
      <c r="AA26" s="36">
        <v>19</v>
      </c>
    </row>
    <row r="27" spans="1:27" ht="59.25">
      <c r="A27" s="8">
        <v>20</v>
      </c>
      <c r="B27" s="37" t="s">
        <v>138</v>
      </c>
      <c r="C27" s="14" t="s">
        <v>81</v>
      </c>
      <c r="D27" s="38" t="str">
        <f t="shared" ref="D27:V27" si="3">IF(D26="","n/a",D12/D26)</f>
        <v>n/a</v>
      </c>
      <c r="E27" s="38">
        <f t="shared" si="3"/>
        <v>17.732091916357241</v>
      </c>
      <c r="F27" s="38">
        <f t="shared" si="3"/>
        <v>20.345295540715096</v>
      </c>
      <c r="G27" s="38">
        <f t="shared" si="3"/>
        <v>20.429147459967957</v>
      </c>
      <c r="H27" s="38">
        <f t="shared" si="3"/>
        <v>21.719391347933925</v>
      </c>
      <c r="I27" s="38">
        <f t="shared" si="3"/>
        <v>23.270898794053871</v>
      </c>
      <c r="J27" s="38">
        <f t="shared" si="3"/>
        <v>23.736983562055475</v>
      </c>
      <c r="K27" s="38">
        <f t="shared" si="3"/>
        <v>24.383223790374153</v>
      </c>
      <c r="L27" s="38">
        <f t="shared" si="3"/>
        <v>26.013850851677805</v>
      </c>
      <c r="M27" s="38">
        <f t="shared" si="3"/>
        <v>25.073761788446745</v>
      </c>
      <c r="N27" s="38">
        <f t="shared" si="3"/>
        <v>24.10418390447559</v>
      </c>
      <c r="O27" s="38">
        <f t="shared" si="3"/>
        <v>22.695202391264381</v>
      </c>
      <c r="P27" s="38">
        <f t="shared" si="3"/>
        <v>23.399685031038437</v>
      </c>
      <c r="Q27" s="38">
        <f t="shared" si="3"/>
        <v>21.400066228144151</v>
      </c>
      <c r="R27" s="38">
        <f t="shared" si="3"/>
        <v>20.606513422706747</v>
      </c>
      <c r="S27" s="38">
        <f t="shared" si="3"/>
        <v>20.000105198511307</v>
      </c>
      <c r="T27" s="38">
        <f t="shared" si="3"/>
        <v>20.90470009719219</v>
      </c>
      <c r="U27" s="38">
        <f t="shared" si="3"/>
        <v>21.01127591553259</v>
      </c>
      <c r="V27" s="38">
        <f t="shared" si="3"/>
        <v>20.552422141027687</v>
      </c>
      <c r="W27" s="38">
        <f>W12/W26</f>
        <v>21.770198764252328</v>
      </c>
      <c r="X27" s="39">
        <f>X12/X26</f>
        <v>22.104085545905011</v>
      </c>
      <c r="Y27" s="39">
        <f>Y12/Y26</f>
        <v>19.840945600811036</v>
      </c>
      <c r="Z27" s="39">
        <f>Z12/Z26</f>
        <v>18.196708600912334</v>
      </c>
      <c r="AA27" s="39">
        <f>AA12/AA26</f>
        <v>17.938827188416834</v>
      </c>
    </row>
    <row r="28" spans="1:27" ht="16.149999999999999" customHeight="1">
      <c r="A28" s="8">
        <v>21</v>
      </c>
      <c r="B28" s="22" t="s">
        <v>74</v>
      </c>
      <c r="C28" s="23" t="s">
        <v>82</v>
      </c>
      <c r="D28" s="40">
        <f>2724900/1000</f>
        <v>2724.9</v>
      </c>
      <c r="E28" s="40">
        <f t="shared" ref="E28:V28" si="4">2724900/1000</f>
        <v>2724.9</v>
      </c>
      <c r="F28" s="40">
        <f t="shared" si="4"/>
        <v>2724.9</v>
      </c>
      <c r="G28" s="40">
        <f t="shared" si="4"/>
        <v>2724.9</v>
      </c>
      <c r="H28" s="40">
        <f t="shared" si="4"/>
        <v>2724.9</v>
      </c>
      <c r="I28" s="40">
        <f t="shared" si="4"/>
        <v>2724.9</v>
      </c>
      <c r="J28" s="40">
        <f t="shared" si="4"/>
        <v>2724.9</v>
      </c>
      <c r="K28" s="40">
        <f t="shared" si="4"/>
        <v>2724.9</v>
      </c>
      <c r="L28" s="40">
        <f t="shared" si="4"/>
        <v>2724.9</v>
      </c>
      <c r="M28" s="40">
        <f t="shared" si="4"/>
        <v>2724.9</v>
      </c>
      <c r="N28" s="40">
        <f t="shared" si="4"/>
        <v>2724.9</v>
      </c>
      <c r="O28" s="40">
        <f t="shared" si="4"/>
        <v>2724.9</v>
      </c>
      <c r="P28" s="40">
        <f t="shared" si="4"/>
        <v>2724.9</v>
      </c>
      <c r="Q28" s="40">
        <f t="shared" si="4"/>
        <v>2724.9</v>
      </c>
      <c r="R28" s="40">
        <f t="shared" si="4"/>
        <v>2724.9</v>
      </c>
      <c r="S28" s="41">
        <f t="shared" si="4"/>
        <v>2724.9</v>
      </c>
      <c r="T28" s="40">
        <f t="shared" si="4"/>
        <v>2724.9</v>
      </c>
      <c r="U28" s="42">
        <f t="shared" si="4"/>
        <v>2724.9</v>
      </c>
      <c r="V28" s="42">
        <f t="shared" si="4"/>
        <v>2724.9</v>
      </c>
      <c r="W28" s="40">
        <v>2725</v>
      </c>
      <c r="X28" s="43">
        <v>2725</v>
      </c>
      <c r="Y28" s="40">
        <v>2725</v>
      </c>
      <c r="Z28" s="44">
        <v>2725</v>
      </c>
      <c r="AA28" s="44">
        <v>2725</v>
      </c>
    </row>
    <row r="29" spans="1:27" ht="67.5" customHeight="1">
      <c r="A29" s="8">
        <v>22</v>
      </c>
      <c r="B29" s="25" t="s">
        <v>75</v>
      </c>
      <c r="C29" s="14" t="s">
        <v>83</v>
      </c>
      <c r="D29" s="45">
        <f t="shared" ref="D29:W29" si="5">IF(D28="","n/a",D12/D28)</f>
        <v>0.13952313116292844</v>
      </c>
      <c r="E29" s="45">
        <f t="shared" si="5"/>
        <v>0.10216662743102817</v>
      </c>
      <c r="F29" s="45">
        <f t="shared" si="5"/>
        <v>0.11124991873340487</v>
      </c>
      <c r="G29" s="45">
        <f t="shared" si="5"/>
        <v>0.11170842862252654</v>
      </c>
      <c r="H29" s="45">
        <f t="shared" si="5"/>
        <v>0.118763599062063</v>
      </c>
      <c r="I29" s="45">
        <f t="shared" si="5"/>
        <v>0.12724738230078264</v>
      </c>
      <c r="J29" s="45">
        <f t="shared" si="5"/>
        <v>0.13066708995956994</v>
      </c>
      <c r="K29" s="45">
        <f t="shared" si="5"/>
        <v>0.13601416624965582</v>
      </c>
      <c r="L29" s="45">
        <f t="shared" si="5"/>
        <v>0.14606477963619596</v>
      </c>
      <c r="M29" s="45">
        <f t="shared" si="5"/>
        <v>0.14262663133359924</v>
      </c>
      <c r="N29" s="45">
        <f t="shared" si="5"/>
        <v>0.13888057811305615</v>
      </c>
      <c r="O29" s="45">
        <f t="shared" si="5"/>
        <v>0.13409400656881226</v>
      </c>
      <c r="P29" s="45">
        <f t="shared" si="5"/>
        <v>0.1399738948240033</v>
      </c>
      <c r="Q29" s="45">
        <f t="shared" si="5"/>
        <v>0.13036849036191894</v>
      </c>
      <c r="R29" s="45">
        <f t="shared" si="5"/>
        <v>0.12704665327222039</v>
      </c>
      <c r="S29" s="45">
        <f t="shared" si="5"/>
        <v>0.12477587741740694</v>
      </c>
      <c r="T29" s="45">
        <f t="shared" si="5"/>
        <v>0.13272094817476784</v>
      </c>
      <c r="U29" s="45">
        <f t="shared" si="5"/>
        <v>0.13493975137503039</v>
      </c>
      <c r="V29" s="45">
        <f t="shared" si="5"/>
        <v>0.13425561088858043</v>
      </c>
      <c r="W29" s="45">
        <f t="shared" si="5"/>
        <v>0.14380314780056586</v>
      </c>
      <c r="X29" s="39">
        <f>X12/X28</f>
        <v>0.14844211577616945</v>
      </c>
      <c r="Y29" s="39">
        <f>Y12/Y28</f>
        <v>0.13469999765688226</v>
      </c>
      <c r="Z29" s="39">
        <f>Z12/Z28</f>
        <v>0.12554059511822088</v>
      </c>
      <c r="AA29" s="39">
        <f>AA12/AA28</f>
        <v>0.12507806113024583</v>
      </c>
    </row>
    <row r="30" spans="1:27" ht="46.9" customHeight="1">
      <c r="A30" s="8">
        <v>23</v>
      </c>
      <c r="B30" s="5" t="s">
        <v>105</v>
      </c>
      <c r="C30" s="6" t="s">
        <v>106</v>
      </c>
      <c r="D30" s="46">
        <v>220.29976104702899</v>
      </c>
      <c r="E30" s="46">
        <v>135.26765902288599</v>
      </c>
      <c r="F30" s="46">
        <v>152.94059655746599</v>
      </c>
      <c r="G30" s="46">
        <v>173.58757709033199</v>
      </c>
      <c r="H30" s="46">
        <v>190.59915964450499</v>
      </c>
      <c r="I30" s="46">
        <v>208.324881492087</v>
      </c>
      <c r="J30" s="46">
        <v>228.32407011817801</v>
      </c>
      <c r="K30" s="46">
        <v>250.47150491787602</v>
      </c>
      <c r="L30" s="46">
        <v>277.27195594408897</v>
      </c>
      <c r="M30" s="46">
        <v>301.949160023096</v>
      </c>
      <c r="N30" s="46">
        <v>311.91348230449501</v>
      </c>
      <c r="O30" s="46">
        <v>315.65644409036798</v>
      </c>
      <c r="P30" s="46">
        <v>338.69936450947603</v>
      </c>
      <c r="Q30" s="46">
        <v>363.76311748549404</v>
      </c>
      <c r="R30" s="47">
        <v>381.22374712477102</v>
      </c>
      <c r="S30" s="48">
        <v>404.09717194941902</v>
      </c>
      <c r="T30" s="48">
        <v>421.06925317384196</v>
      </c>
      <c r="U30" s="48">
        <v>426.12208421095204</v>
      </c>
      <c r="V30" s="49">
        <v>430.809427136853</v>
      </c>
      <c r="W30" s="49">
        <v>448.5</v>
      </c>
      <c r="X30" s="50">
        <v>466.7</v>
      </c>
      <c r="Y30" s="51">
        <v>487.9</v>
      </c>
      <c r="Z30" s="51">
        <v>475.6</v>
      </c>
      <c r="AA30" s="51">
        <v>496.1</v>
      </c>
    </row>
    <row r="31" spans="1:27" ht="47.25">
      <c r="A31" s="8">
        <v>24</v>
      </c>
      <c r="B31" s="25" t="s">
        <v>76</v>
      </c>
      <c r="C31" s="14" t="s">
        <v>84</v>
      </c>
      <c r="D31" s="39">
        <f t="shared" ref="D31:V31" si="6">IF(D30="","n/a",D12/D30)</f>
        <v>1.7257693712373228</v>
      </c>
      <c r="E31" s="39">
        <f t="shared" si="6"/>
        <v>2.0580961117964427</v>
      </c>
      <c r="F31" s="39">
        <f t="shared" si="6"/>
        <v>1.98210880812637</v>
      </c>
      <c r="G31" s="39">
        <f t="shared" si="6"/>
        <v>1.7535488556022707</v>
      </c>
      <c r="H31" s="39">
        <f t="shared" si="6"/>
        <v>1.6979032420070037</v>
      </c>
      <c r="I31" s="39">
        <f t="shared" si="6"/>
        <v>1.6644022046141094</v>
      </c>
      <c r="J31" s="39">
        <f t="shared" si="6"/>
        <v>1.5594271477665151</v>
      </c>
      <c r="K31" s="39">
        <f t="shared" si="6"/>
        <v>1.4797092457092345</v>
      </c>
      <c r="L31" s="39">
        <f t="shared" si="6"/>
        <v>1.4354568123396088</v>
      </c>
      <c r="M31" s="39">
        <f t="shared" si="6"/>
        <v>1.2871150484114522</v>
      </c>
      <c r="N31" s="39">
        <f t="shared" si="6"/>
        <v>1.2132713357059433</v>
      </c>
      <c r="O31" s="39">
        <f t="shared" si="6"/>
        <v>1.157564704729265</v>
      </c>
      <c r="P31" s="39">
        <f t="shared" si="6"/>
        <v>1.1261162729322318</v>
      </c>
      <c r="Q31" s="39">
        <f t="shared" si="6"/>
        <v>0.97657261638505466</v>
      </c>
      <c r="R31" s="39">
        <f t="shared" si="6"/>
        <v>0.9081003691728804</v>
      </c>
      <c r="S31" s="39">
        <f t="shared" si="6"/>
        <v>0.84138621098108135</v>
      </c>
      <c r="T31" s="39">
        <f t="shared" si="6"/>
        <v>0.85888795953504138</v>
      </c>
      <c r="U31" s="39">
        <f t="shared" si="6"/>
        <v>0.86289197895641456</v>
      </c>
      <c r="V31" s="39">
        <f t="shared" si="6"/>
        <v>0.84917620429434226</v>
      </c>
      <c r="W31" s="39">
        <v>0.87</v>
      </c>
      <c r="X31" s="39">
        <v>0.87</v>
      </c>
      <c r="Y31" s="39">
        <v>0.75</v>
      </c>
      <c r="Z31" s="39">
        <v>0.72</v>
      </c>
      <c r="AA31" s="39">
        <v>0.69</v>
      </c>
    </row>
    <row r="32" spans="1:27" ht="15.75">
      <c r="A32" s="52"/>
      <c r="B32" s="53"/>
      <c r="C32" s="109"/>
      <c r="D32" s="110"/>
      <c r="E32" s="110"/>
      <c r="F32" s="110"/>
      <c r="G32" s="110"/>
      <c r="H32" s="110"/>
      <c r="I32" s="110"/>
      <c r="J32" s="110"/>
      <c r="K32" s="110"/>
      <c r="L32" s="110"/>
      <c r="M32" s="110"/>
      <c r="N32" s="110"/>
      <c r="O32" s="110"/>
      <c r="P32" s="110"/>
      <c r="Q32" s="110"/>
      <c r="R32" s="110"/>
      <c r="S32" s="110"/>
    </row>
    <row r="33" spans="1:24" ht="15">
      <c r="A33" s="52"/>
      <c r="B33" s="53"/>
      <c r="C33" s="54"/>
      <c r="D33" s="55"/>
      <c r="E33" s="55"/>
      <c r="F33" s="55"/>
      <c r="G33" s="55"/>
      <c r="H33" s="55"/>
      <c r="I33" s="55"/>
      <c r="J33" s="55"/>
      <c r="K33" s="55"/>
      <c r="L33" s="55"/>
      <c r="M33" s="55"/>
      <c r="N33" s="55"/>
      <c r="O33" s="55"/>
      <c r="P33" s="55"/>
      <c r="Q33" s="55"/>
      <c r="R33" s="55"/>
      <c r="S33" s="55"/>
      <c r="T33" s="55"/>
      <c r="U33" s="55"/>
      <c r="V33" s="55"/>
      <c r="W33" s="55"/>
      <c r="X33" s="55"/>
    </row>
    <row r="34" spans="1:24">
      <c r="A34" s="56"/>
      <c r="B34" s="57"/>
      <c r="C34" s="53"/>
      <c r="D34" s="58"/>
      <c r="E34" s="58"/>
      <c r="F34" s="58"/>
      <c r="G34" s="58"/>
      <c r="H34" s="58"/>
      <c r="I34" s="58"/>
      <c r="J34" s="58"/>
      <c r="K34" s="58"/>
      <c r="L34" s="58"/>
      <c r="M34" s="58"/>
      <c r="N34" s="58"/>
      <c r="O34" s="58"/>
      <c r="P34" s="58"/>
      <c r="Q34" s="58"/>
      <c r="R34" s="58"/>
      <c r="S34" s="58"/>
    </row>
    <row r="35" spans="1:24" ht="15" customHeight="1">
      <c r="A35" s="53"/>
      <c r="B35" s="59" t="s">
        <v>89</v>
      </c>
      <c r="C35" s="60"/>
      <c r="D35" s="61"/>
      <c r="E35" s="61"/>
      <c r="F35" s="61"/>
      <c r="G35" s="61"/>
      <c r="H35" s="61"/>
      <c r="I35" s="61"/>
      <c r="J35" s="61"/>
      <c r="K35" s="61"/>
      <c r="L35" s="61"/>
      <c r="M35" s="61"/>
      <c r="N35" s="61"/>
      <c r="O35" s="61"/>
      <c r="P35" s="61"/>
      <c r="Q35" s="61"/>
      <c r="R35" s="61"/>
      <c r="S35" s="61"/>
      <c r="T35" s="62"/>
    </row>
    <row r="36" spans="1:24" ht="15">
      <c r="A36" s="53"/>
      <c r="B36" s="63"/>
      <c r="C36" s="64"/>
      <c r="D36" s="65"/>
      <c r="E36" s="65"/>
      <c r="F36" s="65"/>
      <c r="G36" s="65"/>
      <c r="H36" s="65"/>
      <c r="I36" s="65"/>
      <c r="J36" s="65"/>
      <c r="K36" s="65"/>
      <c r="L36" s="65"/>
      <c r="M36" s="65"/>
      <c r="N36" s="65"/>
      <c r="O36" s="65"/>
      <c r="P36" s="65"/>
      <c r="Q36" s="65"/>
      <c r="R36" s="65"/>
      <c r="S36" s="66"/>
      <c r="T36" s="67"/>
    </row>
    <row r="37" spans="1:24" ht="15">
      <c r="A37" s="53"/>
      <c r="B37" s="63" t="s">
        <v>90</v>
      </c>
      <c r="C37" s="64"/>
      <c r="D37" s="65"/>
      <c r="E37" s="65"/>
      <c r="F37" s="65"/>
      <c r="G37" s="65"/>
      <c r="H37" s="65"/>
      <c r="I37" s="65"/>
      <c r="J37" s="65"/>
      <c r="K37" s="65"/>
      <c r="L37" s="65"/>
      <c r="M37" s="65"/>
      <c r="N37" s="65"/>
      <c r="O37" s="65"/>
      <c r="P37" s="65"/>
      <c r="Q37" s="65"/>
      <c r="R37" s="65"/>
      <c r="S37" s="66"/>
      <c r="T37" s="67"/>
    </row>
    <row r="38" spans="1:24" ht="15">
      <c r="A38" s="53"/>
      <c r="B38" s="63" t="s">
        <v>91</v>
      </c>
      <c r="C38" s="64"/>
      <c r="D38" s="65"/>
      <c r="E38" s="65"/>
      <c r="F38" s="65"/>
      <c r="G38" s="65"/>
      <c r="H38" s="65"/>
      <c r="I38" s="65"/>
      <c r="J38" s="65"/>
      <c r="K38" s="65"/>
      <c r="L38" s="65"/>
      <c r="M38" s="65"/>
      <c r="N38" s="65"/>
      <c r="O38" s="65"/>
      <c r="P38" s="65"/>
      <c r="Q38" s="65"/>
      <c r="R38" s="65"/>
      <c r="S38" s="66"/>
      <c r="T38" s="67"/>
    </row>
    <row r="39" spans="1:24" ht="15">
      <c r="A39" s="53"/>
      <c r="B39" s="63"/>
      <c r="C39" s="64"/>
      <c r="D39" s="65"/>
      <c r="E39" s="65"/>
      <c r="F39" s="65"/>
      <c r="G39" s="65"/>
      <c r="H39" s="65"/>
      <c r="I39" s="65"/>
      <c r="J39" s="65"/>
      <c r="K39" s="65"/>
      <c r="L39" s="65"/>
      <c r="M39" s="65"/>
      <c r="N39" s="65"/>
      <c r="O39" s="65"/>
      <c r="P39" s="65"/>
      <c r="Q39" s="65"/>
      <c r="R39" s="65"/>
      <c r="S39" s="66"/>
      <c r="T39" s="67"/>
    </row>
    <row r="40" spans="1:24" ht="15">
      <c r="A40" s="53"/>
      <c r="B40" s="105" t="s">
        <v>139</v>
      </c>
      <c r="C40" s="106"/>
      <c r="D40" s="106"/>
      <c r="E40" s="106"/>
      <c r="F40" s="106"/>
      <c r="G40" s="106"/>
      <c r="H40" s="106"/>
      <c r="I40" s="106"/>
      <c r="J40" s="106"/>
      <c r="K40" s="106"/>
      <c r="L40" s="106"/>
      <c r="M40" s="106"/>
      <c r="N40" s="106"/>
      <c r="O40" s="106"/>
      <c r="P40" s="106"/>
      <c r="Q40" s="106"/>
      <c r="R40" s="106"/>
      <c r="S40" s="66"/>
      <c r="T40" s="67"/>
    </row>
    <row r="41" spans="1:24" ht="15">
      <c r="A41" s="53"/>
      <c r="B41" s="105"/>
      <c r="C41" s="106"/>
      <c r="D41" s="106"/>
      <c r="E41" s="106"/>
      <c r="F41" s="106"/>
      <c r="G41" s="106"/>
      <c r="H41" s="106"/>
      <c r="I41" s="106"/>
      <c r="J41" s="106"/>
      <c r="K41" s="106"/>
      <c r="L41" s="106"/>
      <c r="M41" s="106"/>
      <c r="N41" s="106"/>
      <c r="O41" s="106"/>
      <c r="P41" s="106"/>
      <c r="Q41" s="106"/>
      <c r="R41" s="106"/>
      <c r="S41" s="66"/>
      <c r="T41" s="67"/>
    </row>
    <row r="42" spans="1:24" ht="15.75">
      <c r="A42" s="53"/>
      <c r="B42" s="68"/>
      <c r="C42" s="69"/>
      <c r="D42" s="70"/>
      <c r="E42" s="70"/>
      <c r="F42" s="70"/>
      <c r="G42" s="70"/>
      <c r="H42" s="70"/>
      <c r="I42" s="70"/>
      <c r="J42" s="70"/>
      <c r="K42" s="70"/>
      <c r="L42" s="70"/>
      <c r="M42" s="70"/>
      <c r="N42" s="70"/>
      <c r="O42" s="70"/>
      <c r="P42" s="70"/>
      <c r="Q42" s="65"/>
      <c r="R42" s="65"/>
      <c r="S42" s="66"/>
      <c r="T42" s="67"/>
    </row>
    <row r="43" spans="1:24" ht="30.75" customHeight="1">
      <c r="A43" s="53"/>
      <c r="B43" s="107" t="s">
        <v>59</v>
      </c>
      <c r="C43" s="108"/>
      <c r="D43" s="108"/>
      <c r="E43" s="108"/>
      <c r="F43" s="108"/>
      <c r="G43" s="108"/>
      <c r="H43" s="108"/>
      <c r="I43" s="108"/>
      <c r="J43" s="108"/>
      <c r="K43" s="108"/>
      <c r="L43" s="108"/>
      <c r="M43" s="108"/>
      <c r="N43" s="108"/>
      <c r="O43" s="108"/>
      <c r="P43" s="108"/>
      <c r="Q43" s="108"/>
      <c r="R43" s="108"/>
      <c r="S43" s="66"/>
      <c r="T43" s="67"/>
    </row>
    <row r="44" spans="1:24" ht="15">
      <c r="A44" s="53"/>
      <c r="B44" s="103" t="s">
        <v>92</v>
      </c>
      <c r="C44" s="104"/>
      <c r="D44" s="104"/>
      <c r="E44" s="104"/>
      <c r="F44" s="104"/>
      <c r="G44" s="104"/>
      <c r="H44" s="104"/>
      <c r="I44" s="104"/>
      <c r="J44" s="104"/>
      <c r="K44" s="104"/>
      <c r="L44" s="104"/>
      <c r="M44" s="104"/>
      <c r="N44" s="104"/>
      <c r="O44" s="104"/>
      <c r="P44" s="104"/>
      <c r="Q44" s="104"/>
      <c r="R44" s="104"/>
      <c r="S44" s="66"/>
      <c r="T44" s="67"/>
    </row>
    <row r="45" spans="1:24" ht="22.9" customHeight="1">
      <c r="A45" s="58"/>
      <c r="B45" s="103" t="s">
        <v>93</v>
      </c>
      <c r="C45" s="104"/>
      <c r="D45" s="104"/>
      <c r="E45" s="104"/>
      <c r="F45" s="104"/>
      <c r="G45" s="104"/>
      <c r="H45" s="104"/>
      <c r="I45" s="104"/>
      <c r="J45" s="104"/>
      <c r="K45" s="104"/>
      <c r="L45" s="104"/>
      <c r="M45" s="104"/>
      <c r="N45" s="104"/>
      <c r="O45" s="104"/>
      <c r="P45" s="104"/>
      <c r="Q45" s="104"/>
      <c r="R45" s="104"/>
      <c r="S45" s="66"/>
      <c r="T45" s="67"/>
    </row>
    <row r="46" spans="1:24" ht="57" customHeight="1">
      <c r="A46" s="58"/>
      <c r="B46" s="101" t="s">
        <v>94</v>
      </c>
      <c r="C46" s="102"/>
      <c r="D46" s="102"/>
      <c r="E46" s="102"/>
      <c r="F46" s="102"/>
      <c r="G46" s="102"/>
      <c r="H46" s="102"/>
      <c r="I46" s="102"/>
      <c r="J46" s="102"/>
      <c r="K46" s="102"/>
      <c r="L46" s="102"/>
      <c r="M46" s="102"/>
      <c r="N46" s="102"/>
      <c r="O46" s="102"/>
      <c r="P46" s="102"/>
      <c r="Q46" s="102"/>
      <c r="R46" s="102"/>
      <c r="S46" s="66"/>
      <c r="T46" s="67"/>
    </row>
    <row r="47" spans="1:24" ht="15">
      <c r="A47" s="58"/>
      <c r="B47" s="103" t="s">
        <v>95</v>
      </c>
      <c r="C47" s="104"/>
      <c r="D47" s="104"/>
      <c r="E47" s="104"/>
      <c r="F47" s="104"/>
      <c r="G47" s="104"/>
      <c r="H47" s="104"/>
      <c r="I47" s="104"/>
      <c r="J47" s="104"/>
      <c r="K47" s="104"/>
      <c r="L47" s="104"/>
      <c r="M47" s="104"/>
      <c r="N47" s="104"/>
      <c r="O47" s="104"/>
      <c r="P47" s="104"/>
      <c r="Q47" s="104"/>
      <c r="R47" s="104"/>
      <c r="S47" s="66"/>
      <c r="T47" s="71"/>
      <c r="U47" s="58"/>
      <c r="V47" s="58"/>
      <c r="W47" s="58"/>
      <c r="X47" s="58"/>
    </row>
    <row r="48" spans="1:24" ht="15">
      <c r="B48" s="103" t="s">
        <v>96</v>
      </c>
      <c r="C48" s="104"/>
      <c r="D48" s="104"/>
      <c r="E48" s="104"/>
      <c r="F48" s="104"/>
      <c r="G48" s="104"/>
      <c r="H48" s="104"/>
      <c r="I48" s="104"/>
      <c r="J48" s="104"/>
      <c r="K48" s="104"/>
      <c r="L48" s="104"/>
      <c r="M48" s="104"/>
      <c r="N48" s="104"/>
      <c r="O48" s="104"/>
      <c r="P48" s="104"/>
      <c r="Q48" s="104"/>
      <c r="R48" s="104"/>
      <c r="S48" s="66"/>
      <c r="T48" s="67"/>
    </row>
    <row r="49" spans="2:20" ht="15">
      <c r="B49" s="103" t="s">
        <v>97</v>
      </c>
      <c r="C49" s="104"/>
      <c r="D49" s="104"/>
      <c r="E49" s="104"/>
      <c r="F49" s="104"/>
      <c r="G49" s="104"/>
      <c r="H49" s="104"/>
      <c r="I49" s="104"/>
      <c r="J49" s="104"/>
      <c r="K49" s="104"/>
      <c r="L49" s="104"/>
      <c r="M49" s="104"/>
      <c r="N49" s="104"/>
      <c r="O49" s="104"/>
      <c r="P49" s="104"/>
      <c r="Q49" s="104"/>
      <c r="R49" s="104"/>
      <c r="S49" s="66"/>
      <c r="T49" s="67"/>
    </row>
    <row r="50" spans="2:20" ht="15">
      <c r="B50" s="72" t="s">
        <v>107</v>
      </c>
      <c r="C50" s="73"/>
      <c r="D50" s="74"/>
      <c r="E50" s="74"/>
      <c r="F50" s="74"/>
      <c r="G50" s="74"/>
      <c r="H50" s="74"/>
      <c r="I50" s="74"/>
      <c r="J50" s="74"/>
      <c r="K50" s="74"/>
      <c r="L50" s="74"/>
      <c r="M50" s="74"/>
      <c r="N50" s="74"/>
      <c r="O50" s="74"/>
      <c r="P50" s="74"/>
      <c r="Q50" s="75"/>
      <c r="R50" s="75"/>
      <c r="S50" s="66"/>
      <c r="T50" s="67"/>
    </row>
    <row r="51" spans="2:20" ht="18">
      <c r="B51" s="76"/>
      <c r="C51" s="77"/>
      <c r="D51" s="78"/>
      <c r="E51" s="78"/>
      <c r="F51" s="78"/>
      <c r="G51" s="78"/>
      <c r="H51" s="78"/>
      <c r="I51" s="78"/>
      <c r="J51" s="78"/>
      <c r="K51" s="78"/>
      <c r="L51" s="78"/>
      <c r="M51" s="78"/>
      <c r="N51" s="78"/>
      <c r="O51" s="78"/>
      <c r="P51" s="78"/>
      <c r="Q51" s="66"/>
      <c r="R51" s="66"/>
      <c r="S51" s="66"/>
      <c r="T51" s="67"/>
    </row>
    <row r="52" spans="2:20">
      <c r="B52" s="79"/>
      <c r="C52" s="80"/>
      <c r="D52" s="81"/>
      <c r="E52" s="81"/>
      <c r="F52" s="81"/>
      <c r="G52" s="81"/>
      <c r="H52" s="81"/>
      <c r="I52" s="81"/>
      <c r="J52" s="81"/>
      <c r="K52" s="81"/>
      <c r="L52" s="81"/>
      <c r="M52" s="81"/>
      <c r="N52" s="81"/>
      <c r="O52" s="81"/>
      <c r="P52" s="81"/>
      <c r="Q52" s="81"/>
      <c r="R52" s="81"/>
      <c r="S52" s="81"/>
      <c r="T52" s="82"/>
    </row>
  </sheetData>
  <mergeCells count="14">
    <mergeCell ref="C32:S32"/>
    <mergeCell ref="C24:AA24"/>
    <mergeCell ref="C13:AA13"/>
    <mergeCell ref="C2:AA2"/>
    <mergeCell ref="A1:AA1"/>
    <mergeCell ref="B46:R46"/>
    <mergeCell ref="B47:R47"/>
    <mergeCell ref="B48:R48"/>
    <mergeCell ref="B49:R49"/>
    <mergeCell ref="B40:R40"/>
    <mergeCell ref="B41:R41"/>
    <mergeCell ref="B43:R43"/>
    <mergeCell ref="B44:R44"/>
    <mergeCell ref="B45:R45"/>
  </mergeCells>
  <phoneticPr fontId="1" type="noConversion"/>
  <pageMargins left="0.70866141732283472" right="0.70866141732283472" top="0.78740157480314965" bottom="0.78740157480314965" header="0.31496062992125984" footer="0.31496062992125984"/>
  <pageSetup paperSize="9" scale="39" fitToHeight="0" orientation="landscape"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70" zoomScaleNormal="70" workbookViewId="0">
      <selection activeCell="C29" sqref="C29"/>
    </sheetView>
  </sheetViews>
  <sheetFormatPr defaultColWidth="8.85546875" defaultRowHeight="14.25"/>
  <cols>
    <col min="1" max="1" width="25.140625" style="1" customWidth="1"/>
    <col min="2" max="2" width="21.42578125" style="1" customWidth="1"/>
    <col min="3" max="3" width="22.85546875" style="1" customWidth="1"/>
    <col min="4" max="4" width="29.7109375" style="1" customWidth="1"/>
    <col min="5" max="9" width="9.140625" style="1" customWidth="1"/>
    <col min="10" max="10" width="8.140625" style="1" customWidth="1"/>
    <col min="11" max="17" width="9.140625" style="1" hidden="1" customWidth="1"/>
    <col min="18" max="18" width="8.85546875" style="1"/>
    <col min="19" max="19" width="5.42578125" style="1" customWidth="1"/>
    <col min="20" max="20" width="9.140625" style="1" hidden="1" customWidth="1"/>
    <col min="21" max="21" width="8.85546875" style="1"/>
    <col min="22" max="22" width="5.42578125" style="1" customWidth="1"/>
    <col min="23" max="25" width="9.140625" style="1" hidden="1" customWidth="1"/>
    <col min="26" max="26" width="8.85546875" style="1"/>
    <col min="27" max="29" width="9.140625" style="1" customWidth="1"/>
    <col min="30" max="16384" width="8.85546875" style="1"/>
  </cols>
  <sheetData>
    <row r="1" spans="1:18" ht="25.5" customHeight="1">
      <c r="A1" s="118" t="s">
        <v>98</v>
      </c>
      <c r="B1" s="118"/>
      <c r="C1" s="118"/>
      <c r="D1" s="118"/>
    </row>
    <row r="2" spans="1:18" ht="18">
      <c r="A2" s="85"/>
      <c r="B2" s="85"/>
      <c r="C2" s="85"/>
      <c r="D2" s="85"/>
    </row>
    <row r="3" spans="1:18" s="86" customFormat="1" ht="45.75" customHeight="1">
      <c r="A3" s="125" t="s">
        <v>99</v>
      </c>
      <c r="B3" s="125"/>
      <c r="C3" s="125"/>
      <c r="D3" s="125"/>
    </row>
    <row r="4" spans="1:18" s="86" customFormat="1">
      <c r="A4" s="87"/>
      <c r="B4" s="87"/>
      <c r="C4" s="87"/>
      <c r="D4" s="87"/>
    </row>
    <row r="5" spans="1:18" ht="18.75" customHeight="1">
      <c r="A5" s="88"/>
      <c r="B5" s="89" t="s">
        <v>100</v>
      </c>
      <c r="C5" s="90" t="s">
        <v>101</v>
      </c>
      <c r="D5" s="89" t="s">
        <v>102</v>
      </c>
      <c r="E5" s="91"/>
      <c r="F5" s="91"/>
      <c r="G5" s="91"/>
      <c r="H5" s="91"/>
      <c r="I5" s="91"/>
      <c r="J5" s="91"/>
      <c r="K5" s="91"/>
      <c r="L5" s="91"/>
      <c r="M5" s="91"/>
      <c r="N5" s="91"/>
      <c r="O5" s="91"/>
      <c r="P5" s="91"/>
      <c r="Q5" s="91"/>
      <c r="R5" s="91"/>
    </row>
    <row r="6" spans="1:18" ht="18.75" customHeight="1">
      <c r="A6" s="88"/>
      <c r="B6" s="92" t="s">
        <v>0</v>
      </c>
      <c r="C6" s="92" t="s">
        <v>140</v>
      </c>
      <c r="D6" s="92" t="s">
        <v>2</v>
      </c>
      <c r="E6" s="91"/>
      <c r="F6" s="91"/>
      <c r="G6" s="91"/>
      <c r="H6" s="91"/>
      <c r="I6" s="91"/>
      <c r="J6" s="91"/>
      <c r="K6" s="91"/>
      <c r="L6" s="91"/>
      <c r="M6" s="91"/>
      <c r="N6" s="91"/>
      <c r="O6" s="91"/>
      <c r="P6" s="91"/>
      <c r="Q6" s="91"/>
      <c r="R6" s="91"/>
    </row>
    <row r="7" spans="1:18" ht="19.5">
      <c r="A7" s="88"/>
      <c r="B7" s="92" t="s">
        <v>34</v>
      </c>
      <c r="C7" s="92" t="s">
        <v>141</v>
      </c>
      <c r="D7" s="92" t="s">
        <v>3</v>
      </c>
    </row>
    <row r="8" spans="1:18" ht="19.5">
      <c r="A8" s="88"/>
      <c r="B8" s="92" t="s">
        <v>35</v>
      </c>
      <c r="C8" s="92" t="s">
        <v>142</v>
      </c>
      <c r="D8" s="92" t="s">
        <v>4</v>
      </c>
    </row>
    <row r="9" spans="1:18" ht="19.5">
      <c r="A9" s="123" t="s">
        <v>32</v>
      </c>
      <c r="B9" s="92" t="s">
        <v>36</v>
      </c>
      <c r="C9" s="92" t="s">
        <v>143</v>
      </c>
      <c r="D9" s="92" t="s">
        <v>5</v>
      </c>
    </row>
    <row r="10" spans="1:18" ht="19.5">
      <c r="A10" s="124"/>
      <c r="B10" s="92" t="s">
        <v>37</v>
      </c>
      <c r="C10" s="92" t="s">
        <v>144</v>
      </c>
      <c r="D10" s="92" t="s">
        <v>6</v>
      </c>
    </row>
    <row r="11" spans="1:18" ht="19.5">
      <c r="A11" s="124"/>
      <c r="B11" s="92" t="s">
        <v>38</v>
      </c>
      <c r="C11" s="92" t="s">
        <v>145</v>
      </c>
      <c r="D11" s="92" t="s">
        <v>7</v>
      </c>
    </row>
    <row r="12" spans="1:18" ht="19.5">
      <c r="A12" s="124"/>
      <c r="B12" s="92" t="s">
        <v>39</v>
      </c>
      <c r="C12" s="92" t="s">
        <v>146</v>
      </c>
      <c r="D12" s="92" t="s">
        <v>8</v>
      </c>
    </row>
    <row r="13" spans="1:18" ht="19.5">
      <c r="A13" s="124"/>
      <c r="B13" s="92" t="s">
        <v>40</v>
      </c>
      <c r="C13" s="92" t="s">
        <v>147</v>
      </c>
      <c r="D13" s="92" t="s">
        <v>9</v>
      </c>
    </row>
    <row r="14" spans="1:18" ht="19.5">
      <c r="A14" s="124"/>
      <c r="B14" s="92" t="s">
        <v>41</v>
      </c>
      <c r="C14" s="92" t="s">
        <v>148</v>
      </c>
      <c r="D14" s="92" t="s">
        <v>10</v>
      </c>
    </row>
    <row r="15" spans="1:18" ht="19.5">
      <c r="A15" s="124"/>
      <c r="B15" s="92" t="s">
        <v>42</v>
      </c>
      <c r="C15" s="92" t="s">
        <v>149</v>
      </c>
      <c r="D15" s="92" t="s">
        <v>11</v>
      </c>
    </row>
    <row r="16" spans="1:18" ht="19.5">
      <c r="A16" s="124"/>
      <c r="B16" s="92" t="s">
        <v>43</v>
      </c>
      <c r="C16" s="92" t="s">
        <v>150</v>
      </c>
      <c r="D16" s="92" t="s">
        <v>12</v>
      </c>
    </row>
    <row r="17" spans="1:4" ht="19.5">
      <c r="A17" s="124"/>
      <c r="B17" s="92" t="s">
        <v>44</v>
      </c>
      <c r="C17" s="92" t="s">
        <v>151</v>
      </c>
      <c r="D17" s="92" t="s">
        <v>13</v>
      </c>
    </row>
    <row r="18" spans="1:4" ht="19.5">
      <c r="A18" s="124"/>
      <c r="B18" s="92" t="s">
        <v>45</v>
      </c>
      <c r="C18" s="92" t="s">
        <v>152</v>
      </c>
      <c r="D18" s="92" t="s">
        <v>14</v>
      </c>
    </row>
    <row r="19" spans="1:4" ht="39">
      <c r="A19" s="124"/>
      <c r="B19" s="92" t="s">
        <v>46</v>
      </c>
      <c r="C19" s="92" t="s">
        <v>153</v>
      </c>
      <c r="D19" s="92" t="s">
        <v>15</v>
      </c>
    </row>
    <row r="20" spans="1:4" ht="19.5">
      <c r="A20" s="123" t="s">
        <v>33</v>
      </c>
      <c r="B20" s="92" t="s">
        <v>47</v>
      </c>
      <c r="C20" s="92" t="s">
        <v>154</v>
      </c>
      <c r="D20" s="92" t="s">
        <v>16</v>
      </c>
    </row>
    <row r="21" spans="1:4" ht="19.5">
      <c r="A21" s="123"/>
      <c r="B21" s="92" t="s">
        <v>48</v>
      </c>
      <c r="C21" s="92" t="s">
        <v>155</v>
      </c>
      <c r="D21" s="92" t="s">
        <v>17</v>
      </c>
    </row>
    <row r="22" spans="1:4" ht="19.5">
      <c r="A22" s="123"/>
      <c r="B22" s="92" t="s">
        <v>49</v>
      </c>
      <c r="C22" s="92" t="s">
        <v>156</v>
      </c>
      <c r="D22" s="92" t="s">
        <v>18</v>
      </c>
    </row>
    <row r="23" spans="1:4" ht="19.5">
      <c r="A23" s="123"/>
      <c r="B23" s="92" t="s">
        <v>50</v>
      </c>
      <c r="C23" s="93" t="s">
        <v>157</v>
      </c>
      <c r="D23" s="92" t="s">
        <v>19</v>
      </c>
    </row>
    <row r="24" spans="1:4" ht="19.5">
      <c r="A24" s="123"/>
      <c r="B24" s="92" t="s">
        <v>51</v>
      </c>
      <c r="C24" s="93" t="s">
        <v>158</v>
      </c>
      <c r="D24" s="92" t="s">
        <v>20</v>
      </c>
    </row>
    <row r="25" spans="1:4" ht="15">
      <c r="A25" s="123"/>
      <c r="B25" s="92" t="s">
        <v>52</v>
      </c>
      <c r="C25" s="93" t="s">
        <v>21</v>
      </c>
      <c r="D25" s="92" t="s">
        <v>22</v>
      </c>
    </row>
    <row r="26" spans="1:4" ht="15">
      <c r="A26" s="123"/>
      <c r="B26" s="92" t="s">
        <v>53</v>
      </c>
      <c r="C26" s="93" t="s">
        <v>23</v>
      </c>
      <c r="D26" s="92" t="s">
        <v>24</v>
      </c>
    </row>
    <row r="27" spans="1:4" ht="15">
      <c r="A27" s="123"/>
      <c r="B27" s="92" t="s">
        <v>54</v>
      </c>
      <c r="C27" s="94" t="s">
        <v>25</v>
      </c>
      <c r="D27" s="92" t="s">
        <v>26</v>
      </c>
    </row>
    <row r="28" spans="1:4" ht="15">
      <c r="A28" s="123"/>
      <c r="B28" s="92" t="s">
        <v>55</v>
      </c>
      <c r="C28" s="92" t="s">
        <v>27</v>
      </c>
      <c r="D28" s="92" t="s">
        <v>28</v>
      </c>
    </row>
    <row r="29" spans="1:4" ht="45">
      <c r="A29" s="123"/>
      <c r="B29" s="95" t="s">
        <v>58</v>
      </c>
      <c r="C29" s="92" t="s">
        <v>29</v>
      </c>
      <c r="D29" s="92" t="s">
        <v>30</v>
      </c>
    </row>
    <row r="30" spans="1:4" ht="30">
      <c r="A30" s="90"/>
      <c r="B30" s="92" t="s">
        <v>56</v>
      </c>
      <c r="C30" s="92" t="s">
        <v>159</v>
      </c>
      <c r="D30" s="92" t="s">
        <v>31</v>
      </c>
    </row>
    <row r="31" spans="1:4">
      <c r="A31" s="4"/>
      <c r="B31" s="96"/>
      <c r="C31" s="96"/>
      <c r="D31" s="96"/>
    </row>
    <row r="32" spans="1:4" ht="15">
      <c r="A32" s="119" t="s">
        <v>103</v>
      </c>
      <c r="B32" s="120"/>
      <c r="C32" s="120"/>
      <c r="D32" s="120"/>
    </row>
    <row r="33" spans="1:4" ht="83.25" customHeight="1">
      <c r="A33" s="121" t="s">
        <v>104</v>
      </c>
      <c r="B33" s="122"/>
      <c r="C33" s="122"/>
      <c r="D33" s="122"/>
    </row>
  </sheetData>
  <mergeCells count="6">
    <mergeCell ref="A1:D1"/>
    <mergeCell ref="A32:D32"/>
    <mergeCell ref="A33:D33"/>
    <mergeCell ref="A9:A19"/>
    <mergeCell ref="A20:A29"/>
    <mergeCell ref="A3:D3"/>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B16" workbookViewId="0">
      <selection activeCell="B58" sqref="B58"/>
    </sheetView>
  </sheetViews>
  <sheetFormatPr defaultRowHeight="14.25"/>
  <cols>
    <col min="1" max="1" width="49.5703125" style="1" customWidth="1"/>
    <col min="2" max="2" width="101.28515625" style="1" customWidth="1"/>
    <col min="3" max="16384" width="9.140625" style="1"/>
  </cols>
  <sheetData>
    <row r="1" spans="1:2">
      <c r="A1" s="97" t="s">
        <v>111</v>
      </c>
      <c r="B1" s="98" t="s">
        <v>110</v>
      </c>
    </row>
    <row r="2" spans="1:2" ht="213.75">
      <c r="A2" s="97" t="s">
        <v>112</v>
      </c>
      <c r="B2" s="99" t="s">
        <v>123</v>
      </c>
    </row>
    <row r="3" spans="1:2" ht="42.75">
      <c r="A3" s="97" t="s">
        <v>113</v>
      </c>
      <c r="B3" s="98" t="s">
        <v>124</v>
      </c>
    </row>
    <row r="4" spans="1:2">
      <c r="A4" s="97" t="s">
        <v>114</v>
      </c>
      <c r="B4" s="4" t="s">
        <v>125</v>
      </c>
    </row>
    <row r="5" spans="1:2">
      <c r="A5" s="97" t="s">
        <v>115</v>
      </c>
      <c r="B5" s="98"/>
    </row>
    <row r="6" spans="1:2">
      <c r="A6" s="97" t="s">
        <v>116</v>
      </c>
      <c r="B6" s="4" t="s">
        <v>126</v>
      </c>
    </row>
    <row r="7" spans="1:2" ht="199.5">
      <c r="A7" s="97" t="s">
        <v>117</v>
      </c>
      <c r="B7" s="98" t="s">
        <v>127</v>
      </c>
    </row>
    <row r="8" spans="1:2" ht="42.75">
      <c r="A8" s="97" t="s">
        <v>118</v>
      </c>
      <c r="B8" s="98" t="s">
        <v>128</v>
      </c>
    </row>
    <row r="9" spans="1:2" ht="28.5">
      <c r="A9" s="97" t="s">
        <v>119</v>
      </c>
      <c r="B9" s="4" t="s">
        <v>108</v>
      </c>
    </row>
    <row r="10" spans="1:2">
      <c r="A10" s="126" t="s">
        <v>120</v>
      </c>
      <c r="B10" s="4" t="s">
        <v>129</v>
      </c>
    </row>
    <row r="11" spans="1:2">
      <c r="A11" s="127"/>
      <c r="B11" s="4" t="s">
        <v>130</v>
      </c>
    </row>
    <row r="12" spans="1:2">
      <c r="A12" s="127"/>
      <c r="B12" s="4" t="s">
        <v>131</v>
      </c>
    </row>
    <row r="13" spans="1:2">
      <c r="A13" s="97" t="s">
        <v>121</v>
      </c>
      <c r="B13" s="100" t="s">
        <v>132</v>
      </c>
    </row>
    <row r="14" spans="1:2">
      <c r="A14" s="97" t="s">
        <v>122</v>
      </c>
      <c r="B14" s="4" t="s">
        <v>109</v>
      </c>
    </row>
  </sheetData>
  <mergeCells count="1">
    <mergeCell ref="A10: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B-3</vt:lpstr>
      <vt:lpstr>B-3 GWP</vt:lpstr>
      <vt:lpstr>Метаданные</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Vladislav</dc:creator>
  <cp:lastModifiedBy>s.gabdurashit@stat.kz</cp:lastModifiedBy>
  <cp:lastPrinted>2020-01-13T09:27:44Z</cp:lastPrinted>
  <dcterms:created xsi:type="dcterms:W3CDTF">2012-12-01T12:36:22Z</dcterms:created>
  <dcterms:modified xsi:type="dcterms:W3CDTF">2023-12-12T05:34:05Z</dcterms:modified>
</cp:coreProperties>
</file>